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tabRatio="984" firstSheet="16" activeTab="19"/>
  </bookViews>
  <sheets>
    <sheet name=" මූල්‍ය කාර්ය සාධන ප්‍රකාශය" sheetId="1" r:id="rId1"/>
    <sheet name="මූදල් ප්‍රවාහ ප්‍රකාශය" sheetId="2" state="hidden" r:id="rId2"/>
    <sheet name=" මූල්‍ය තත්වය පිළිබඳ ප්‍රකාශය" sheetId="3" r:id="rId3"/>
    <sheet name="මුදල් ප්‍රවාහ ප්‍රකාශය" sheetId="4" r:id="rId4"/>
    <sheet name="අක්මුදල් සැසඳුම්  ප්‍රකාශය" sheetId="5" r:id="rId5"/>
    <sheet name=" වත්කම් සැසඳීම් ප්‍රකාශය" sheetId="6" r:id="rId6"/>
    <sheet name="මූල්‍ය ප්‍රකාශයන්ට සටහන් 1 හා 2" sheetId="7" r:id="rId7"/>
    <sheet name="සටහන  - 10" sheetId="8" state="hidden" r:id="rId8"/>
    <sheet name="සටහන - 16.1 (2)" sheetId="9" state="hidden" r:id="rId9"/>
    <sheet name="Sheet1" sheetId="10" state="hidden" r:id="rId10"/>
    <sheet name="Source Sheet" sheetId="11" state="hidden" r:id="rId11"/>
    <sheet name="System TB 2018" sheetId="12" state="hidden" r:id="rId12"/>
    <sheet name="system TB 2017" sheetId="13" state="hidden" r:id="rId13"/>
    <sheet name="අක්මුදල් සැසඳුම් ප්‍රකාශය" sheetId="14" state="hidden" r:id="rId14"/>
    <sheet name="ස්ථාවර වත්කම් සැසඳීමේ ප්‍රකාශය" sheetId="15" state="hidden" r:id="rId15"/>
    <sheet name="ගිණුම්කරණ ප්‍රතිපත්ති ප්‍රකාශය" sheetId="16" state="hidden" r:id="rId16"/>
    <sheet name="සටහන් 3-4" sheetId="17" r:id="rId17"/>
    <sheet name="සටහන් 5" sheetId="18" r:id="rId18"/>
    <sheet name="සටහන  -  6-7" sheetId="19" r:id="rId19"/>
    <sheet name="සටහන  - 8 හා9" sheetId="20" r:id="rId20"/>
    <sheet name="සටහන  - 10,11,12,13" sheetId="21" r:id="rId21"/>
    <sheet name="සටහන් 14,15" sheetId="22" r:id="rId22"/>
    <sheet name="සටහන් 16.17.18," sheetId="23" r:id="rId23"/>
    <sheet name="සටහන් 19.20.21.22" sheetId="24" r:id="rId24"/>
    <sheet name="සටහන් 23,24,25,26" sheetId="25" r:id="rId25"/>
    <sheet name="සටහන් 27.28.29" sheetId="26" r:id="rId26"/>
    <sheet name="සටහන් 30,31,32" sheetId="27" r:id="rId27"/>
    <sheet name="සටහන් 33,34,35" sheetId="28" r:id="rId28"/>
    <sheet name="සටහන් 36.37.38" sheetId="29" r:id="rId29"/>
  </sheets>
  <definedNames>
    <definedName name="_xlnm._FilterDatabase" localSheetId="9" hidden="1">'Sheet1'!$A$1:$C$365</definedName>
    <definedName name="_xlnm._FilterDatabase" localSheetId="11" hidden="1">'System TB 2018'!$A$1:$D$364</definedName>
    <definedName name="_GoBack" localSheetId="15">'ගිණුම්කරණ ප්‍රතිපත්ති ප්‍රකාශය'!$A$5</definedName>
    <definedName name="_xlnm.Print_Area" localSheetId="0">' මූල්‍ය කාර්ය සාධන ප්‍රකාශය'!$A$1:$G$51</definedName>
    <definedName name="_xlnm.Print_Area" localSheetId="1">'මූදල් ප්‍රවාහ ප්‍රකාශය'!$A$1:$E$52</definedName>
    <definedName name="_xlnm.Print_Area" localSheetId="6">'මූල්‍ය ප්‍රකාශයන්ට සටහන් 1 හා 2'!$A$1:$G$72</definedName>
    <definedName name="_xlnm.Print_Area" localSheetId="18">'සටහන  -  6-7'!$A$1:$G$56</definedName>
    <definedName name="_xlnm.Print_Area" localSheetId="7">'සටහන  - 10'!$A$1:$D$34</definedName>
    <definedName name="_xlnm.Print_Area" localSheetId="20">'සටහන  - 10,11,12,13'!$A$1:$G$53</definedName>
    <definedName name="_xlnm.Print_Area" localSheetId="19">'සටහන  - 8 හා9'!$A$1:$G$29</definedName>
    <definedName name="_xlnm.Print_Area" localSheetId="16">'සටහන් 3-4'!$A$1:$F$38</definedName>
    <definedName name="_xlnm.Print_Titles" localSheetId="4">'අක්මුදල් සැසඳුම්  ප්‍රකාශය'!$1:$1</definedName>
    <definedName name="_xlnm.Print_Titles" localSheetId="3">'මුදල් ප්‍රවාහ ප්‍රකාශය'!$1:$1</definedName>
    <definedName name="_xlnm.Print_Titles" localSheetId="6">'මූල්‍ය ප්‍රකාශයන්ට සටහන් 1 හා 2'!$1:$1</definedName>
    <definedName name="_xlnm.Print_Titles" localSheetId="18">'සටහන  -  6-7'!$1:$1</definedName>
    <definedName name="_xlnm.Print_Titles" localSheetId="20">'සටහන  - 10,11,12,13'!$1:$1</definedName>
  </definedNames>
  <calcPr fullCalcOnLoad="1"/>
</workbook>
</file>

<file path=xl/sharedStrings.xml><?xml version="1.0" encoding="utf-8"?>
<sst xmlns="http://schemas.openxmlformats.org/spreadsheetml/2006/main" count="3084" uniqueCount="1196">
  <si>
    <t>රු.</t>
  </si>
  <si>
    <t>තත්‍ය</t>
  </si>
  <si>
    <t>ශුද්ධ ආයෝජන</t>
  </si>
  <si>
    <t xml:space="preserve">මෙහෙයුම් ක්‍රියාකාරකම් වලින් වූ මුදල් ප්‍රවාහයන් </t>
  </si>
  <si>
    <t xml:space="preserve">මුළු බදු ලැබීම් </t>
  </si>
  <si>
    <t>පොළී</t>
  </si>
  <si>
    <t xml:space="preserve">ලාභාංශ </t>
  </si>
  <si>
    <t xml:space="preserve">ගාස්තු, අධිභාර, දඩ මුදල් හා බලපත්‍ර </t>
  </si>
  <si>
    <t>ලාභ</t>
  </si>
  <si>
    <t>අනෙකුත් ලැබීම්</t>
  </si>
  <si>
    <t>මෙහෙයුම් වලින් සැපයුනු මුළු මුදල (අ)</t>
  </si>
  <si>
    <t>අඩු කලා - මුදල් වැය කරන ලද්දේ</t>
  </si>
  <si>
    <t>පුද්ගල පඩිනඩි හා මෙහෙයුම් වියදම්</t>
  </si>
  <si>
    <t>සහනාධාර හා මාරු කිරීම්</t>
  </si>
  <si>
    <t>මූල්‍ය පිරිවැය</t>
  </si>
  <si>
    <t>වෙනත් ගෙවීම්</t>
  </si>
  <si>
    <t>මෙහෙයුම් සඳහා වැය කරන ලද මුළු මුදල (ආ)</t>
  </si>
  <si>
    <t>මෙහෙයුම් ක්‍රියාකාරකම් වල ශුද්ධ මුදල් ප්‍රවාහය (ඇ)=(අ)-(ආ)</t>
  </si>
  <si>
    <t>පැවරීමෙන් ලත් මුදල් හා භෞතික වත්කම්</t>
  </si>
  <si>
    <t>ආයෝජන ක්‍රියාකාරකම් වලින් සැපයුනු මුළු මුදල (ඈ)</t>
  </si>
  <si>
    <t>ආයෝජන ක්‍රියාකාරකම් සඳහා වැය කරන ලද මුළු මුදල (ඉ)</t>
  </si>
  <si>
    <t>ආයෝජන ක්‍රියාකාරකම් වල ශුද්ධ මුදල් ප්‍රවාහය (ඊ)=(ඈ)-(ඉ)</t>
  </si>
  <si>
    <t>මෙහෙයුම් හා ආයෝජන ක්‍රියාකාරකම් වල ශුද්ධ මුදල් ප්‍රවාහය  (උ)=(ඇ)+(ඊ)</t>
  </si>
  <si>
    <t xml:space="preserve">දේශීය ණය ගැනීම් </t>
  </si>
  <si>
    <t>විදේශීය ණය ගැනීම්</t>
  </si>
  <si>
    <t xml:space="preserve">ලැබුණු ප්‍රදානයන් </t>
  </si>
  <si>
    <t>මූල්‍යමය ක්‍රියාකාරකම් වලින් සැපයුනු මුළු මුදල (ඌ)</t>
  </si>
  <si>
    <t>දේශීය ණය ආපසු ගෙවීම්</t>
  </si>
  <si>
    <t>විදේශීය ණය ආපසු ගෙවීම්</t>
  </si>
  <si>
    <t>වෙනත් වත්කම් හා තැන්පත් ගිණුම් වල වෙනස් වීම්</t>
  </si>
  <si>
    <t>මූල්‍යමය ක්‍රියාකාරකම්  සඳහා වැය කරන ලද මුළු මුදල (එ)</t>
  </si>
  <si>
    <t>මූල්‍යමය ක්‍රියාකාරකම් වල ශුද්ධ මුදල් ප්‍රවාහය (ඒ)=(ඌ)-(එ)</t>
  </si>
  <si>
    <t xml:space="preserve">ජනවාරි 01 දිනට ආරම්භක මුදල් ශේෂය </t>
  </si>
  <si>
    <t>දෙසැම්බර් 31 දිනට අවසාන මුදල් ශේෂය</t>
  </si>
  <si>
    <t xml:space="preserve">එකතුව </t>
  </si>
  <si>
    <t>වර්ෂයේ හර</t>
  </si>
  <si>
    <t>වර්ෂයේ බැර</t>
  </si>
  <si>
    <t>ශුද්ධ වෙනස්වීම</t>
  </si>
  <si>
    <t>(1-2)</t>
  </si>
  <si>
    <t>(1)</t>
  </si>
  <si>
    <t>(2)</t>
  </si>
  <si>
    <t>තැන්පතු ගිණුම් හා වගකීම් වල ශුද්ධ වෙනස්වීම - 2018</t>
  </si>
  <si>
    <t>පොදු තැන්පත් ගිණුම</t>
  </si>
  <si>
    <t>අග්‍රිම ගිණුම</t>
  </si>
  <si>
    <t>ප්‍රේෂණ ගිණුම</t>
  </si>
  <si>
    <t>පළාත් සභා නිලධාරීන්ගේ අත්තිකාරම් ගිණුම</t>
  </si>
  <si>
    <t>පළාත් සභා මන්ත්‍රීවරුන්ගේ අත්තිකාරම් ගිණුම</t>
  </si>
  <si>
    <t>වාණිජ අත්තිකාරම් ගිණුම</t>
  </si>
  <si>
    <t>මුදල්, මුද්දර නැතිවීම ගිණුම්ගත කිරීම</t>
  </si>
  <si>
    <t>වර්ෂයේ මුළු හර / බැර</t>
  </si>
  <si>
    <t>තැන්පතු ගිණුම් හා වගකීම් වල ශුද්ධ වෙනස්වීම - 2017</t>
  </si>
  <si>
    <t>සටහන - 10  - තැන්පතු ගිණුම් හා වගකීම් වල ශුද්ධ වෙනස්වීම</t>
  </si>
  <si>
    <t>කාර්යාලය</t>
  </si>
  <si>
    <t>ප්‍රාදේශීය ලේකම් කාර්යාලය - හෝමාගම</t>
  </si>
  <si>
    <t>ප්‍රාදේශීය ලේකම් කාර්යාලය - අගලවත්ත</t>
  </si>
  <si>
    <t>ප්‍රාදේශීය ලේකම් කාර්යාලය - පානදුර</t>
  </si>
  <si>
    <t>ප්‍රාදේශීය ලේකම් කාර්යාලය - හොරණ</t>
  </si>
  <si>
    <t>ප්‍රාදේශීය ලේකම් කාර්යාලය - මිනුවන්ගොඩ</t>
  </si>
  <si>
    <t>පළාත් පාලන අමාත්‍යංශය (බ.ප.)</t>
  </si>
  <si>
    <t>සෞඛ්‍ය අමාත්‍යාංශය (බ.ප.)</t>
  </si>
  <si>
    <t>කෘෂිකර්ම අමාත්‍යාංශය (බ.ප.)</t>
  </si>
  <si>
    <t>මාර්ග අමාත්‍යාංශය (බ.ප.)</t>
  </si>
  <si>
    <t>අධ්‍යාපන අමාත්‍යාංශය (බ.ප.)</t>
  </si>
  <si>
    <t>ප්‍රධාන ලේකම් කාර්යාලය (බ.ප.)</t>
  </si>
  <si>
    <t>ආදායම් දෙපාර්තමේන්තුව (බ.ප.)</t>
  </si>
  <si>
    <t>පළාත් පාලන දෙපාර්තමේන්තුව (බ.ප.)</t>
  </si>
  <si>
    <t>සෞඛ්‍ය සේවා  දෙපාර්තමේන්තුව (බ.ප.)</t>
  </si>
  <si>
    <t>ආයූර්වේද දෙපාර්තමේන්තුව (බ.ප.)</t>
  </si>
  <si>
    <t>සමාජ සේවා දෙපාර්තමේන්තුව (බ.ප.)</t>
  </si>
  <si>
    <t>පරිවාස හා ළමාරක්ෂක සේවා දෙපාර්තමේන්තුව (බ.ප.)</t>
  </si>
  <si>
    <t>කෘෂිකර්ම දෙපාර්තමේන්තුව (බ.ප.)</t>
  </si>
  <si>
    <t>ඉඩම් කොමසාරිස් දෙපාර්තමේන්තුව (බ.ප.)</t>
  </si>
  <si>
    <t>වාරි මාර්ග දෙපාර්තමේන්තුව (බ.ප.)</t>
  </si>
  <si>
    <t>සත්ත්ව නිෂ්පාදන හා සෞඛ්‍ය දෙපාර්තමේන්තුව (බ.ප.)</t>
  </si>
  <si>
    <t>මෝටර් රථ ප්‍රවාහන දෙපාර්තමේන්තුව (බ.ප.)</t>
  </si>
  <si>
    <t>සමූපකාර සංවර්ධන දෙපාර්තමේන්තුව  (බ.ප.)</t>
  </si>
  <si>
    <t>ව්‍යාපාර නාම රෙජිස්ට්‍රාර් දෙපාර්තමේන්තුව (බ.ප.)</t>
  </si>
  <si>
    <t>නිවාස කොමසාරිස් දෙපාර්තමේන්තුව (බ.ප.)</t>
  </si>
  <si>
    <t>කර්මාන්ත දෙපාර්තමේන්තුව (බ.ප.)</t>
  </si>
  <si>
    <t>අධ්‍යාපන දෙපාර්තමේන්තුව (බ.ප.)</t>
  </si>
  <si>
    <t>ආණ්ඩුකාර  ලේකම් කාර්යාලය (බ.ප.)</t>
  </si>
  <si>
    <t>සභා ලේකම් කාර්යාලය (බ.ප.)</t>
  </si>
  <si>
    <t>රාජ්‍ය සේවා කොමිෂන් සභාව (බ.ප.)</t>
  </si>
  <si>
    <t>සමූපකාර සේවක කොමිෂන් සභාව (බ.ප.)</t>
  </si>
  <si>
    <t>ප්‍රාදේශීය ලේකම් කාර්යාලය - කොළඹ</t>
  </si>
  <si>
    <t xml:space="preserve">ප්‍රාදේශීය ලේකම් කාර්යාලය - ශ්‍රී ජයවර්ධනපුර </t>
  </si>
  <si>
    <t>ප්‍රාදේශීය ලේකම් කාර්යාලය - කැස්බෑව</t>
  </si>
  <si>
    <t>ප්‍රාදේශීය ලේකම් කාර්යාලය - මොරටුව</t>
  </si>
  <si>
    <t>ප්‍රාදේශීය ලේකම් කාර්යාලය - කඩුවෙල</t>
  </si>
  <si>
    <t>ප්‍රාදේශීය ලේකම් කාර්යාලය - කොළොන්නාව</t>
  </si>
  <si>
    <t>ප්‍රාදේශීය ලේකම් කාර්යාලය - මහරගම</t>
  </si>
  <si>
    <t>ප්‍රාදේශීය ලේකම් කාර්යාලය - හංවැල්ල</t>
  </si>
  <si>
    <t>ප්‍රාදේශීය ලේකම් කාර්යාලය - දෙහිවල</t>
  </si>
  <si>
    <t>ප්‍රාදේශීය ලේකම් කාර්යාලය - අත්තනගල්ල</t>
  </si>
  <si>
    <t>ප්‍රාදේශීය ලේකම් කාර්යාලය - බියගම</t>
  </si>
  <si>
    <t>ප්‍රාදේශීය ලේකම් කාර්යාලය - දිවුලපිටිය</t>
  </si>
  <si>
    <t>ප්‍රාදේශීය ලේකම් කාර්යාලය - ගම්පහ</t>
  </si>
  <si>
    <t>ප්‍රාදේශීය ලේකම් කාර්යාලය - ජා-ඇල</t>
  </si>
  <si>
    <t>ප්‍රාදේශීය ලේකම් කාර්යාලය - කටාන</t>
  </si>
  <si>
    <t>ප්‍රාදේශීය ලේකම් කාර්යාලය - කැළණිය</t>
  </si>
  <si>
    <t>ප්‍රාදේශීය ලේකම් කාර්යාලය - මහර</t>
  </si>
  <si>
    <t>ප්‍රාදේශීය ලේකම් කාර්යාලය - මීරිගම</t>
  </si>
  <si>
    <t>ප්‍රාදේශීය ලේකම් කාර්යාලය - මීගමුව</t>
  </si>
  <si>
    <t>ප්‍රාදේශීය ලේකම් කාර්යාලය - වත්තල</t>
  </si>
  <si>
    <t>ප්‍රාදේශීය ලේකම් කාර්යාලය - දොම්පේ</t>
  </si>
  <si>
    <t>ප්‍රාදේශීය ලේකම් කාර්යාලය - බණ්ඩාරගම</t>
  </si>
  <si>
    <t>ප්‍රාදේශීය ලේකම් කාර්යාලය - බේරුවල</t>
  </si>
  <si>
    <t>ප්‍රාදේශීය ලේකම් කාර්යාලය - බුලත්සිංහල</t>
  </si>
  <si>
    <t>ප්‍රාදේශීය ලේකම් කාර්යාලය - දොඩම්ගොඩ</t>
  </si>
  <si>
    <t>ප්‍රාදේශීය ලේකම් කාර්යාලය - කළුතර</t>
  </si>
  <si>
    <t>ප්‍රාදේශීය ලේකම් කාර්යාලය - මදුරාවල</t>
  </si>
  <si>
    <t>ප්‍රාදේශීය ලේකම් කාර්යාලය - මතුගම</t>
  </si>
  <si>
    <t>ප්‍රාදේශීය ලේකම් කාර්යාලය - වලල්ලාවිට</t>
  </si>
  <si>
    <t>ප්‍රාදේශීය ලේකම් කාර්යාලය - මිල්ලනිය</t>
  </si>
  <si>
    <t>ප්‍රාදේශීය ලේකම් කාර්යාලය - පාලින්දනුවර</t>
  </si>
  <si>
    <t xml:space="preserve">ප්‍රාදේශීය ලේකම් කාර්යාලය - පාදුක්ක </t>
  </si>
  <si>
    <t>ප්‍රාදේශීය ලේකම් කාර්යාලය - තිඹිරිගස්යාය</t>
  </si>
  <si>
    <t xml:space="preserve">ප්‍රාදේශීය ලේකම් කාර්යාලය - ඉංගිරිය </t>
  </si>
  <si>
    <t>ප්‍රාදේශීය ලේකම් කාර්යාලය - රත්මලාන</t>
  </si>
  <si>
    <t>සටහන - 16.1 -  පොදු තැන්පත් ගිණුම් විශ්ලේෂණය</t>
  </si>
  <si>
    <t>විවිධ තැන්පත්</t>
  </si>
  <si>
    <t>ඇප තැන්පත්</t>
  </si>
  <si>
    <t>ටෙන්ඩර් තැන්පත්</t>
  </si>
  <si>
    <t>-</t>
  </si>
  <si>
    <t>පළාත් ඉංජිනේරු කාර්යාංශය (බ.ප.)</t>
  </si>
  <si>
    <t>Trial Balance Report</t>
  </si>
  <si>
    <t>as at  12-31-2018</t>
  </si>
  <si>
    <t>Dr</t>
  </si>
  <si>
    <t>Cr</t>
  </si>
  <si>
    <t/>
  </si>
  <si>
    <t>Cash Accounts</t>
  </si>
  <si>
    <t>BOC</t>
  </si>
  <si>
    <t>PEOPLE'S BANK</t>
  </si>
  <si>
    <t>Advance to Public Officers</t>
  </si>
  <si>
    <t>ADV10001</t>
  </si>
  <si>
    <t>Governor's Office</t>
  </si>
  <si>
    <t>ADV10101</t>
  </si>
  <si>
    <t>Provincial Council</t>
  </si>
  <si>
    <t>ADV10201</t>
  </si>
  <si>
    <t>Provincial Public Service Commission</t>
  </si>
  <si>
    <t>ADV10301</t>
  </si>
  <si>
    <t>Co-operative Employees Commission</t>
  </si>
  <si>
    <t>ADV10401</t>
  </si>
  <si>
    <t>Ministry Of Local Gov., Economic Promotion &amp; Electricity</t>
  </si>
  <si>
    <t>ADV10501</t>
  </si>
  <si>
    <t>Ministry Of Health,Indigenous Medicine &amp; Social Welfare:</t>
  </si>
  <si>
    <t>ADV10601</t>
  </si>
  <si>
    <t>Ministry Of Agriculture,Land &amp; Irrigation:</t>
  </si>
  <si>
    <t>ADV10701</t>
  </si>
  <si>
    <t>Ministry Of Roads,Transport,Co-operative Development &amp; Trade:</t>
  </si>
  <si>
    <t>ADV10801</t>
  </si>
  <si>
    <t>Ministry Of Education,Cultural &amp; Arts Affairs,Sports:</t>
  </si>
  <si>
    <t>ADV10901</t>
  </si>
  <si>
    <t>Chief Secretary's Office</t>
  </si>
  <si>
    <t>ADV11001</t>
  </si>
  <si>
    <t>Provincial Engineering Organization</t>
  </si>
  <si>
    <t>ADV11101</t>
  </si>
  <si>
    <t>Department Of Revenue</t>
  </si>
  <si>
    <t>ADV11201</t>
  </si>
  <si>
    <t>Department Of Local Government</t>
  </si>
  <si>
    <t>ADV11301</t>
  </si>
  <si>
    <t>Department Of Health Services</t>
  </si>
  <si>
    <t>ADV11401</t>
  </si>
  <si>
    <t>Department Of Ayurveda</t>
  </si>
  <si>
    <t>ADV11501</t>
  </si>
  <si>
    <t>Department Of Social Services</t>
  </si>
  <si>
    <t>ADV11601</t>
  </si>
  <si>
    <t>Department Of Probation &amp; Child Care Services</t>
  </si>
  <si>
    <t>ADV11701</t>
  </si>
  <si>
    <t>Department Of Agriculture</t>
  </si>
  <si>
    <t>ADV11801</t>
  </si>
  <si>
    <t>Department Of Land Commissioner</t>
  </si>
  <si>
    <t>ADV11901</t>
  </si>
  <si>
    <t>Department Of Irrigation</t>
  </si>
  <si>
    <t>ADV12001</t>
  </si>
  <si>
    <t>Department Of Animal Production &amp; Health</t>
  </si>
  <si>
    <t>ADV12101</t>
  </si>
  <si>
    <t>Department Of Motor Traffic</t>
  </si>
  <si>
    <t>ADV12201</t>
  </si>
  <si>
    <t>Department Of Co-operative Development</t>
  </si>
  <si>
    <t>ADV12301</t>
  </si>
  <si>
    <t>Department Of Registrar Of Business Names</t>
  </si>
  <si>
    <t>ADV12401</t>
  </si>
  <si>
    <t>Department Of Housing Commissioner</t>
  </si>
  <si>
    <t>ADV12501</t>
  </si>
  <si>
    <t>Department Of Industries</t>
  </si>
  <si>
    <t>ADV12601</t>
  </si>
  <si>
    <t>Department Of Education</t>
  </si>
  <si>
    <t>ADV20701</t>
  </si>
  <si>
    <t>D. S - Homagama</t>
  </si>
  <si>
    <t>ADV22301</t>
  </si>
  <si>
    <t>D. S - Agalawatta</t>
  </si>
  <si>
    <t>ADV23201</t>
  </si>
  <si>
    <t>D. S - Panadura</t>
  </si>
  <si>
    <t>Imprest Accounts</t>
  </si>
  <si>
    <t>IMP1</t>
  </si>
  <si>
    <t>IMP2</t>
  </si>
  <si>
    <t>IMP3</t>
  </si>
  <si>
    <t>IMP4</t>
  </si>
  <si>
    <t>IMP5</t>
  </si>
  <si>
    <t>IMP6</t>
  </si>
  <si>
    <t>IMP7</t>
  </si>
  <si>
    <t>IMP8</t>
  </si>
  <si>
    <t>IMP9</t>
  </si>
  <si>
    <t>IMP10</t>
  </si>
  <si>
    <t>IMP11</t>
  </si>
  <si>
    <t>IMP12</t>
  </si>
  <si>
    <t>IMP13</t>
  </si>
  <si>
    <t>IMP14</t>
  </si>
  <si>
    <t>IMP15</t>
  </si>
  <si>
    <t>IMP16</t>
  </si>
  <si>
    <t>IMP17</t>
  </si>
  <si>
    <t>IMP18</t>
  </si>
  <si>
    <t>IMP19</t>
  </si>
  <si>
    <t>IMP20</t>
  </si>
  <si>
    <t>IMP21</t>
  </si>
  <si>
    <t>IMP22</t>
  </si>
  <si>
    <t>IMP23</t>
  </si>
  <si>
    <t>IMP24</t>
  </si>
  <si>
    <t>IMP25</t>
  </si>
  <si>
    <t>IMP26</t>
  </si>
  <si>
    <t>IMP27</t>
  </si>
  <si>
    <t>IMP31</t>
  </si>
  <si>
    <t>Department Of Industries (com)</t>
  </si>
  <si>
    <t>IMP32</t>
  </si>
  <si>
    <t>Department Of Agriculture (com)</t>
  </si>
  <si>
    <t>IMP40</t>
  </si>
  <si>
    <t>D. S - Colombo</t>
  </si>
  <si>
    <t>IMP41</t>
  </si>
  <si>
    <t>D. S - Sri Jayewardenepura</t>
  </si>
  <si>
    <t>IMP42</t>
  </si>
  <si>
    <t>D. S - Kesbewa</t>
  </si>
  <si>
    <t>IMP43</t>
  </si>
  <si>
    <t>D. S - Moratuwa</t>
  </si>
  <si>
    <t>IMP44</t>
  </si>
  <si>
    <t>D. S - Kaduwela</t>
  </si>
  <si>
    <t>IMP45</t>
  </si>
  <si>
    <t>D. S - Kolonnawa</t>
  </si>
  <si>
    <t>IMP46</t>
  </si>
  <si>
    <t>D. S - Maharagama</t>
  </si>
  <si>
    <t>IMP47</t>
  </si>
  <si>
    <t>IMP48</t>
  </si>
  <si>
    <t>D. S - Hanwella</t>
  </si>
  <si>
    <t>IMP49</t>
  </si>
  <si>
    <t>D. S - Dehiwala</t>
  </si>
  <si>
    <t>IMP50</t>
  </si>
  <si>
    <t>D. S - Aththanagalle</t>
  </si>
  <si>
    <t>IMP51</t>
  </si>
  <si>
    <t>D. S - Biyagama</t>
  </si>
  <si>
    <t>IMP52</t>
  </si>
  <si>
    <t>D. S - Diwulapitiya</t>
  </si>
  <si>
    <t>IMP53</t>
  </si>
  <si>
    <t>D. S - Gampaha</t>
  </si>
  <si>
    <t>IMP54</t>
  </si>
  <si>
    <t>D. S - Ja-Ela</t>
  </si>
  <si>
    <t>IMP55</t>
  </si>
  <si>
    <t>D. S - Katana</t>
  </si>
  <si>
    <t>IMP56</t>
  </si>
  <si>
    <t>D. S - Kelaniya</t>
  </si>
  <si>
    <t>IMP57</t>
  </si>
  <si>
    <t>D. S - Mahara</t>
  </si>
  <si>
    <t>IMP58</t>
  </si>
  <si>
    <t>D. S - Minuwangoda</t>
  </si>
  <si>
    <t>IMP59</t>
  </si>
  <si>
    <t>D. S - Meerigama</t>
  </si>
  <si>
    <t>IMP60</t>
  </si>
  <si>
    <t>D. S - Negombo</t>
  </si>
  <si>
    <t>IMP61</t>
  </si>
  <si>
    <t>D. S - Wattala</t>
  </si>
  <si>
    <t>IMP62</t>
  </si>
  <si>
    <t>D. S - Dompe</t>
  </si>
  <si>
    <t>IMP63</t>
  </si>
  <si>
    <t>IMP64</t>
  </si>
  <si>
    <t>D. S - Bandaragama</t>
  </si>
  <si>
    <t>IMP65</t>
  </si>
  <si>
    <t>D. S - Beruwala</t>
  </si>
  <si>
    <t>IMP66</t>
  </si>
  <si>
    <t>D. S - Bulathsinhala</t>
  </si>
  <si>
    <t>IMP67</t>
  </si>
  <si>
    <t>D. S - Dodamgoda</t>
  </si>
  <si>
    <t>IMP68</t>
  </si>
  <si>
    <t>D. S - Horana</t>
  </si>
  <si>
    <t>IMP69</t>
  </si>
  <si>
    <t>D. S - Kalutara</t>
  </si>
  <si>
    <t>IMP70</t>
  </si>
  <si>
    <t>D. S - Madurawala</t>
  </si>
  <si>
    <t>IMP71</t>
  </si>
  <si>
    <t>D. S - Matugama</t>
  </si>
  <si>
    <t>IMP72</t>
  </si>
  <si>
    <t>IMP73</t>
  </si>
  <si>
    <t>D. S - Walallawita</t>
  </si>
  <si>
    <t>IMP74</t>
  </si>
  <si>
    <t>D. S - Millaniya</t>
  </si>
  <si>
    <t>IMP75</t>
  </si>
  <si>
    <t>D. S - Palinda Nuwara</t>
  </si>
  <si>
    <t>IMP76</t>
  </si>
  <si>
    <t>D. S - Padukka</t>
  </si>
  <si>
    <t>IMP77</t>
  </si>
  <si>
    <t>D. S - Thibirigasyaya</t>
  </si>
  <si>
    <t>IMP78</t>
  </si>
  <si>
    <t>D. S - Ingiriya</t>
  </si>
  <si>
    <t>IMP79</t>
  </si>
  <si>
    <t>D. S - Ratmalana</t>
  </si>
  <si>
    <t>Remittance Accounts</t>
  </si>
  <si>
    <t>REM1</t>
  </si>
  <si>
    <t>REM2</t>
  </si>
  <si>
    <t>REM3</t>
  </si>
  <si>
    <t>REM4</t>
  </si>
  <si>
    <t>REM5</t>
  </si>
  <si>
    <t>REM6</t>
  </si>
  <si>
    <t>REM7</t>
  </si>
  <si>
    <t>REM8</t>
  </si>
  <si>
    <t>REM9</t>
  </si>
  <si>
    <t>REM10</t>
  </si>
  <si>
    <t>REM11</t>
  </si>
  <si>
    <t>REM12</t>
  </si>
  <si>
    <t>REM13</t>
  </si>
  <si>
    <t>REM14</t>
  </si>
  <si>
    <t>REM15</t>
  </si>
  <si>
    <t>REM16</t>
  </si>
  <si>
    <t>REM17</t>
  </si>
  <si>
    <t>REM18</t>
  </si>
  <si>
    <t>REM19</t>
  </si>
  <si>
    <t>REM20</t>
  </si>
  <si>
    <t>REM21</t>
  </si>
  <si>
    <t>REM22</t>
  </si>
  <si>
    <t>REM23</t>
  </si>
  <si>
    <t>REM24</t>
  </si>
  <si>
    <t>REM25</t>
  </si>
  <si>
    <t>REM26</t>
  </si>
  <si>
    <t>REM27</t>
  </si>
  <si>
    <t>REM31</t>
  </si>
  <si>
    <t>REM32</t>
  </si>
  <si>
    <t>REM40</t>
  </si>
  <si>
    <t>REM41</t>
  </si>
  <si>
    <t>REM42</t>
  </si>
  <si>
    <t>REM43</t>
  </si>
  <si>
    <t>REM44</t>
  </si>
  <si>
    <t>REM45</t>
  </si>
  <si>
    <t>REM46</t>
  </si>
  <si>
    <t>REM47</t>
  </si>
  <si>
    <t>REM48</t>
  </si>
  <si>
    <t>REM49</t>
  </si>
  <si>
    <t>REM50</t>
  </si>
  <si>
    <t>REM51</t>
  </si>
  <si>
    <t>REM52</t>
  </si>
  <si>
    <t>REM53</t>
  </si>
  <si>
    <t>REM54</t>
  </si>
  <si>
    <t>REM55</t>
  </si>
  <si>
    <t>REM56</t>
  </si>
  <si>
    <t>REM57</t>
  </si>
  <si>
    <t>REM58</t>
  </si>
  <si>
    <t>REM59</t>
  </si>
  <si>
    <t>REM60</t>
  </si>
  <si>
    <t>REM61</t>
  </si>
  <si>
    <t>REM62</t>
  </si>
  <si>
    <t>REM63</t>
  </si>
  <si>
    <t>REM64</t>
  </si>
  <si>
    <t>REM65</t>
  </si>
  <si>
    <t>REM66</t>
  </si>
  <si>
    <t>REM67</t>
  </si>
  <si>
    <t>REM68</t>
  </si>
  <si>
    <t>REM69</t>
  </si>
  <si>
    <t>REM70</t>
  </si>
  <si>
    <t>REM71</t>
  </si>
  <si>
    <t>REM72</t>
  </si>
  <si>
    <t>REM73</t>
  </si>
  <si>
    <t>REM74</t>
  </si>
  <si>
    <t>REM75</t>
  </si>
  <si>
    <t>REM76</t>
  </si>
  <si>
    <t>REM77</t>
  </si>
  <si>
    <t>REM78</t>
  </si>
  <si>
    <t>REM79</t>
  </si>
  <si>
    <t>Advance Account to P.C</t>
  </si>
  <si>
    <t>ADV840-0-101-03</t>
  </si>
  <si>
    <t>Advances to Supply Computers &amp; Tyres to P.C. Members</t>
  </si>
  <si>
    <t>ADV840-0-101-04</t>
  </si>
  <si>
    <t>Loan Advances for Vehicles to P.C. Members</t>
  </si>
  <si>
    <t>ADV840-0-101-05</t>
  </si>
  <si>
    <t>Advances for Life &amp; Health Accident Insurance to P.C. Members</t>
  </si>
  <si>
    <t>Advance Account to Businesses</t>
  </si>
  <si>
    <t>ADV840-0-117-02</t>
  </si>
  <si>
    <t>Advances to Certified Seeds &amp; Planting Materials</t>
  </si>
  <si>
    <t>ADV840-0-125-02</t>
  </si>
  <si>
    <t>Advances for Establishment of textiles &amp; small industries work centres including supply of raw materials</t>
  </si>
  <si>
    <t>Advance Account to Stamps</t>
  </si>
  <si>
    <t>ADV840-0-109-03</t>
  </si>
  <si>
    <t>Advances for Accounting of Losses of Valuable  things such as cash &amp; stamps</t>
  </si>
  <si>
    <t>INV</t>
  </si>
  <si>
    <t>Investments (BOC and PEOPLES BANK)</t>
  </si>
  <si>
    <t>6001 Miscellaneous Deposit Accounts</t>
  </si>
  <si>
    <t>6002 Tender Deposit Accounts</t>
  </si>
  <si>
    <t>6003 Security Deposit Accounts</t>
  </si>
  <si>
    <t>RES</t>
  </si>
  <si>
    <t>Reserve Account</t>
  </si>
  <si>
    <t>EXP1001</t>
  </si>
  <si>
    <t>1001</t>
  </si>
  <si>
    <t>EXP1002</t>
  </si>
  <si>
    <t>1002</t>
  </si>
  <si>
    <t>EXP1003</t>
  </si>
  <si>
    <t>1003</t>
  </si>
  <si>
    <t>EXP1101</t>
  </si>
  <si>
    <t>1101</t>
  </si>
  <si>
    <t>EXP1102</t>
  </si>
  <si>
    <t>1102</t>
  </si>
  <si>
    <t>EXP1201</t>
  </si>
  <si>
    <t>1201</t>
  </si>
  <si>
    <t>EXP1202</t>
  </si>
  <si>
    <t>1202</t>
  </si>
  <si>
    <t>EXP1203</t>
  </si>
  <si>
    <t>1203</t>
  </si>
  <si>
    <t>EXP1204</t>
  </si>
  <si>
    <t>1204</t>
  </si>
  <si>
    <t>EXP1205</t>
  </si>
  <si>
    <t>1205</t>
  </si>
  <si>
    <t>EXP1301</t>
  </si>
  <si>
    <t>1301</t>
  </si>
  <si>
    <t>EXP1302</t>
  </si>
  <si>
    <t>1302</t>
  </si>
  <si>
    <t>EXP1303</t>
  </si>
  <si>
    <t>1303</t>
  </si>
  <si>
    <t>EXP1306</t>
  </si>
  <si>
    <t>1306</t>
  </si>
  <si>
    <t>EXP1401</t>
  </si>
  <si>
    <t>1401</t>
  </si>
  <si>
    <t>EXP1402</t>
  </si>
  <si>
    <t>1402</t>
  </si>
  <si>
    <t>EXP1403</t>
  </si>
  <si>
    <t>1403</t>
  </si>
  <si>
    <t>EXP1404</t>
  </si>
  <si>
    <t>1404</t>
  </si>
  <si>
    <t>EXP1406</t>
  </si>
  <si>
    <t>1406</t>
  </si>
  <si>
    <t>EXP1408</t>
  </si>
  <si>
    <t>1408</t>
  </si>
  <si>
    <t>EXP1409</t>
  </si>
  <si>
    <t>1409</t>
  </si>
  <si>
    <t>EXP1501</t>
  </si>
  <si>
    <t>1501</t>
  </si>
  <si>
    <t>EXP1503</t>
  </si>
  <si>
    <t>1503</t>
  </si>
  <si>
    <t>EXP1504</t>
  </si>
  <si>
    <t>1504</t>
  </si>
  <si>
    <t>EXP1506</t>
  </si>
  <si>
    <t>1506</t>
  </si>
  <si>
    <t>EXP1508</t>
  </si>
  <si>
    <t>1508</t>
  </si>
  <si>
    <t>EXP1701</t>
  </si>
  <si>
    <t>1701</t>
  </si>
  <si>
    <t>EXP1703</t>
  </si>
  <si>
    <t>1703</t>
  </si>
  <si>
    <t>EXP2001</t>
  </si>
  <si>
    <t>2001</t>
  </si>
  <si>
    <t>EXP2002</t>
  </si>
  <si>
    <t>2002</t>
  </si>
  <si>
    <t>EXP2101</t>
  </si>
  <si>
    <t>2101</t>
  </si>
  <si>
    <t>EXP2102</t>
  </si>
  <si>
    <t>2102</t>
  </si>
  <si>
    <t>EXP2103</t>
  </si>
  <si>
    <t>2103</t>
  </si>
  <si>
    <t>EXP2104</t>
  </si>
  <si>
    <t>2104</t>
  </si>
  <si>
    <t>EXP2105</t>
  </si>
  <si>
    <t>2105</t>
  </si>
  <si>
    <t>EXP2106</t>
  </si>
  <si>
    <t>2106</t>
  </si>
  <si>
    <t>EXP2108</t>
  </si>
  <si>
    <t>2108</t>
  </si>
  <si>
    <t>EXP2401</t>
  </si>
  <si>
    <t>2401</t>
  </si>
  <si>
    <t>EXP2502</t>
  </si>
  <si>
    <t>2502</t>
  </si>
  <si>
    <t>EXP2506</t>
  </si>
  <si>
    <t>2506</t>
  </si>
  <si>
    <t>EXP2509</t>
  </si>
  <si>
    <t>2509</t>
  </si>
  <si>
    <t>Revenue Accounts</t>
  </si>
  <si>
    <t>REV1002-04-03</t>
  </si>
  <si>
    <t>1002-04-03</t>
  </si>
  <si>
    <t>REV1002-04-04</t>
  </si>
  <si>
    <t>1002-04-04</t>
  </si>
  <si>
    <t>REV1002-04-05</t>
  </si>
  <si>
    <t>1002-04-05</t>
  </si>
  <si>
    <t>REV1002-04-06</t>
  </si>
  <si>
    <t>1002-04-06</t>
  </si>
  <si>
    <t>REV1002-07-00</t>
  </si>
  <si>
    <t>1002-07-00</t>
  </si>
  <si>
    <t>REV1002-07-01</t>
  </si>
  <si>
    <t>1002-07-01</t>
  </si>
  <si>
    <t>REV1002-07-02</t>
  </si>
  <si>
    <t>1002-07-02</t>
  </si>
  <si>
    <t>REV1002-09-00</t>
  </si>
  <si>
    <t>1002-09-00</t>
  </si>
  <si>
    <t>REV1002-12-00</t>
  </si>
  <si>
    <t>1002-12-00</t>
  </si>
  <si>
    <t>REV1003-01-01</t>
  </si>
  <si>
    <t>1003-01-01</t>
  </si>
  <si>
    <t>REV1003-07-01</t>
  </si>
  <si>
    <t>1003-07-01</t>
  </si>
  <si>
    <t>REV1003-07-10</t>
  </si>
  <si>
    <t>1003-07-10</t>
  </si>
  <si>
    <t>REV1003-07-11</t>
  </si>
  <si>
    <t>1003-07-11</t>
  </si>
  <si>
    <t>REV2002-01-01</t>
  </si>
  <si>
    <t>2002-01-01</t>
  </si>
  <si>
    <t>REV2002-01-02</t>
  </si>
  <si>
    <t>2002-01-02</t>
  </si>
  <si>
    <t>REV2002-01-03</t>
  </si>
  <si>
    <t>2002-01-03</t>
  </si>
  <si>
    <t>REV2002-02-02</t>
  </si>
  <si>
    <t>2002-02-02</t>
  </si>
  <si>
    <t>REV2002-02-03</t>
  </si>
  <si>
    <t>2002-02-03</t>
  </si>
  <si>
    <t>REV2003-02-14</t>
  </si>
  <si>
    <t>2003-02-14</t>
  </si>
  <si>
    <t>REV2003-02-18</t>
  </si>
  <si>
    <t>2003-02-18</t>
  </si>
  <si>
    <t>REV2003-02-23</t>
  </si>
  <si>
    <t>2003-02-23</t>
  </si>
  <si>
    <t>REV2003-02-24</t>
  </si>
  <si>
    <t>2003-02-24</t>
  </si>
  <si>
    <t>REV2003-02-29</t>
  </si>
  <si>
    <t>2003-02-29</t>
  </si>
  <si>
    <t>REV2003-02-30</t>
  </si>
  <si>
    <t>2003-02-30</t>
  </si>
  <si>
    <t>REV2003-02-99</t>
  </si>
  <si>
    <t>2003-02-99</t>
  </si>
  <si>
    <t>REV2003-03-01</t>
  </si>
  <si>
    <t>2003-03-01</t>
  </si>
  <si>
    <t>REV2003-03-03</t>
  </si>
  <si>
    <t>2003-03-03</t>
  </si>
  <si>
    <t>REV2003-03-04</t>
  </si>
  <si>
    <t>2003-03-04</t>
  </si>
  <si>
    <t>REV2003-03-05</t>
  </si>
  <si>
    <t>2003-03-05</t>
  </si>
  <si>
    <t>REV2006-02-00</t>
  </si>
  <si>
    <t>2006-02-00</t>
  </si>
  <si>
    <t>REVOTH</t>
  </si>
  <si>
    <t>Other Receipts</t>
  </si>
  <si>
    <t>Grant</t>
  </si>
  <si>
    <t>GRA/</t>
  </si>
  <si>
    <t>2018.12.31 දිනට ශේෂය</t>
  </si>
  <si>
    <t>CAS1</t>
  </si>
  <si>
    <t>CAS2</t>
  </si>
  <si>
    <t>DPM100</t>
  </si>
  <si>
    <t>DPM101</t>
  </si>
  <si>
    <t>DPM102</t>
  </si>
  <si>
    <t>DPM103</t>
  </si>
  <si>
    <t>DPM104</t>
  </si>
  <si>
    <t>DPM105</t>
  </si>
  <si>
    <t>DPM106</t>
  </si>
  <si>
    <t>DPM107</t>
  </si>
  <si>
    <t>DPM108</t>
  </si>
  <si>
    <t>DPM109</t>
  </si>
  <si>
    <t>DPM110</t>
  </si>
  <si>
    <t>DPM111</t>
  </si>
  <si>
    <t>DPM112</t>
  </si>
  <si>
    <t>DPM113</t>
  </si>
  <si>
    <t>DPM114</t>
  </si>
  <si>
    <t>DPM115</t>
  </si>
  <si>
    <t>DPM116</t>
  </si>
  <si>
    <t>DPM117</t>
  </si>
  <si>
    <t>DPM118</t>
  </si>
  <si>
    <t>DPM119</t>
  </si>
  <si>
    <t>DPM120</t>
  </si>
  <si>
    <t>DPM121</t>
  </si>
  <si>
    <t>DPM122</t>
  </si>
  <si>
    <t>DPM123</t>
  </si>
  <si>
    <t>DPM124</t>
  </si>
  <si>
    <t>DPM125</t>
  </si>
  <si>
    <t>DPM126</t>
  </si>
  <si>
    <t>DPM200</t>
  </si>
  <si>
    <t>DPM201</t>
  </si>
  <si>
    <t>DPM202</t>
  </si>
  <si>
    <t>DPM203</t>
  </si>
  <si>
    <t>DPM204</t>
  </si>
  <si>
    <t>DPM205</t>
  </si>
  <si>
    <t>DPM206</t>
  </si>
  <si>
    <t>DPM207</t>
  </si>
  <si>
    <t>DPM208</t>
  </si>
  <si>
    <t>DPM209</t>
  </si>
  <si>
    <t>DPM210</t>
  </si>
  <si>
    <t>DPM211</t>
  </si>
  <si>
    <t>DPM212</t>
  </si>
  <si>
    <t>DPM213</t>
  </si>
  <si>
    <t>DPM214</t>
  </si>
  <si>
    <t>DPM215</t>
  </si>
  <si>
    <t>DPM216</t>
  </si>
  <si>
    <t>DPM217</t>
  </si>
  <si>
    <t>DPM218</t>
  </si>
  <si>
    <t>DPM219</t>
  </si>
  <si>
    <t>DPM220</t>
  </si>
  <si>
    <t>DPM221</t>
  </si>
  <si>
    <t>DPM222</t>
  </si>
  <si>
    <t>DPM223</t>
  </si>
  <si>
    <t>DPM224</t>
  </si>
  <si>
    <t>DPM225</t>
  </si>
  <si>
    <t>DPM226</t>
  </si>
  <si>
    <t>DPM227</t>
  </si>
  <si>
    <t>DPM228</t>
  </si>
  <si>
    <t>DPM229</t>
  </si>
  <si>
    <t>DPM230</t>
  </si>
  <si>
    <t>DPM231</t>
  </si>
  <si>
    <t>DPM232</t>
  </si>
  <si>
    <t>DPM233</t>
  </si>
  <si>
    <t>DPM234</t>
  </si>
  <si>
    <t>DPM235</t>
  </si>
  <si>
    <t>DPM236</t>
  </si>
  <si>
    <t>DPM237</t>
  </si>
  <si>
    <t>DPM238</t>
  </si>
  <si>
    <t>DPM239</t>
  </si>
  <si>
    <t>DPT106</t>
  </si>
  <si>
    <t>DPT110</t>
  </si>
  <si>
    <t>DPT113</t>
  </si>
  <si>
    <t>DPT114</t>
  </si>
  <si>
    <t>DPT115</t>
  </si>
  <si>
    <t>DPT117</t>
  </si>
  <si>
    <t>DPT125</t>
  </si>
  <si>
    <t>DPT126</t>
  </si>
  <si>
    <t>DPT201</t>
  </si>
  <si>
    <t>DPT202</t>
  </si>
  <si>
    <t>DPT205</t>
  </si>
  <si>
    <t>DPT211</t>
  </si>
  <si>
    <t>DPT212</t>
  </si>
  <si>
    <t>DPT214</t>
  </si>
  <si>
    <t>DPT216</t>
  </si>
  <si>
    <t>DPT219</t>
  </si>
  <si>
    <t>DPT220</t>
  </si>
  <si>
    <t>DPT221</t>
  </si>
  <si>
    <t>DPT222</t>
  </si>
  <si>
    <t>DPT229</t>
  </si>
  <si>
    <t>DPT236</t>
  </si>
  <si>
    <t>DPS104</t>
  </si>
  <si>
    <t>DPS105</t>
  </si>
  <si>
    <t>DPS106</t>
  </si>
  <si>
    <t>DPS109</t>
  </si>
  <si>
    <t>DPS110</t>
  </si>
  <si>
    <t>DPS113</t>
  </si>
  <si>
    <t>DPS114</t>
  </si>
  <si>
    <t>DPS115</t>
  </si>
  <si>
    <t>DPS116</t>
  </si>
  <si>
    <t>DPS117</t>
  </si>
  <si>
    <t>DPS118</t>
  </si>
  <si>
    <t>DPS119</t>
  </si>
  <si>
    <t>DPS125</t>
  </si>
  <si>
    <t>DPS126</t>
  </si>
  <si>
    <t>DPS205</t>
  </si>
  <si>
    <t>DPS211</t>
  </si>
  <si>
    <t>DPS212</t>
  </si>
  <si>
    <t>DPS214</t>
  </si>
  <si>
    <t>DPS217</t>
  </si>
  <si>
    <t>DPS221</t>
  </si>
  <si>
    <t>DPS222</t>
  </si>
  <si>
    <t>DPS226</t>
  </si>
  <si>
    <t>DPS228</t>
  </si>
  <si>
    <t>DPS233</t>
  </si>
  <si>
    <t>මුදල් වල ශුද්ධ වෙනස් වීම් (ඔ)=(උ)+(ඒ)</t>
  </si>
  <si>
    <t>as at  12-31-2017</t>
  </si>
  <si>
    <t>Net</t>
  </si>
  <si>
    <t>Toddy tavern rent</t>
  </si>
  <si>
    <t>Tapping licence fees</t>
  </si>
  <si>
    <t>Local liquor licence fees</t>
  </si>
  <si>
    <t>Foreign liquor tavern rent</t>
  </si>
  <si>
    <t>Stamp duty</t>
  </si>
  <si>
    <t>Stamp duties including composition of duties other than for postal &amp; court purposes</t>
  </si>
  <si>
    <t>Stamp duty on court documents</t>
  </si>
  <si>
    <t>Trunover tax</t>
  </si>
  <si>
    <t>Nation building tax</t>
  </si>
  <si>
    <t>Motor vehicle licence fees</t>
  </si>
  <si>
    <t>Registration fees for private medical institutions</t>
  </si>
  <si>
    <t>Annual licence fees charge from pawnbrokers</t>
  </si>
  <si>
    <t>Prize competition tax</t>
  </si>
  <si>
    <t>Rent on government buildings</t>
  </si>
  <si>
    <t>revenue from crown forests</t>
  </si>
  <si>
    <t>Rent on lands &amp; others</t>
  </si>
  <si>
    <t>Interest - Loan advances to public officers</t>
  </si>
  <si>
    <t>Interest- Investment</t>
  </si>
  <si>
    <t>Fees under the motor traffice act &amp; other receipts of motor traffic commissioner</t>
  </si>
  <si>
    <t>Agriculture activities</t>
  </si>
  <si>
    <t>Animal production and health activities</t>
  </si>
  <si>
    <t>Health services</t>
  </si>
  <si>
    <t>Registration of business names activities</t>
  </si>
  <si>
    <t>Taxes on minerals</t>
  </si>
  <si>
    <t>Sundries</t>
  </si>
  <si>
    <t>Court fines</t>
  </si>
  <si>
    <t>Fees recovered under Private Omnibus Act</t>
  </si>
  <si>
    <t>Fines from motor vehicles</t>
  </si>
  <si>
    <t>Compensation receipts under the registration of business names statute</t>
  </si>
  <si>
    <t>Sales of Miscellaneous capital assests</t>
  </si>
  <si>
    <t xml:space="preserve">භෞතික වත්කම් ඉදිකිරීම් හෝ මිලදී ගැනීම් හා වෙනත් ආයෝජන වියදම් </t>
  </si>
  <si>
    <t>2019 දෙසැම්බර් 31 දිනෙන් අවසන් වර්ෂය සඳහා
 මූදල් ප්‍රවාහ ප්‍රකාශය</t>
  </si>
  <si>
    <t>ගිණුම්කරණ ප්‍රතිපත්ති ප්‍රකාශය</t>
  </si>
  <si>
    <t>මෙම මූල්‍ය ප්‍රකාශ පොදුවේ පිළිගත් ගණකාධිකරණ මූලධර්මයන්ට අනුකූලව ඓතිහාසික පිරිවැය සම්ප්‍රදාය යටතේ පිළියෙල කර ඇති අතර මිණුම්කරණය සඳහා ඓතිහාසික පිරිවැය ද ගිණුම්කරණය සඳහා මුදල් පදනමද යොදා ගෙන ඇත.</t>
  </si>
  <si>
    <t>පළාත් සභාවේ අමාත්‍යංශ  හා දෙපාර්තමේන්තු මගින් එකතු කරන ආදායම් සත්‍ය වශයෙන් රැස්කරන අවස්ථා හඳුනාගෙන ගිණුම්ගත කෙරේ.ඒ අනුව සෑම ආදායමක්ම රැස්කර ගන්නා කාලපරිච්ඡේදයේ දී ගිණුම්ගත කර ඇත.</t>
  </si>
  <si>
    <t>වැටුප් හා වේතන, වාර්ෂික නිවාඩු, විශ්‍රාම සහ වෙනත් නිවාඩු ප්‍රතිලාභ වලට පළාත් රාජ්‍ය සේවකයන්ට ඇති හිමිකම වාර්තා කරනු ලබන්නේ ඒවා සත්‍ය වශයෙන්ම සේවා නියුක්තකයින් භාවිතා කරන අවස්ථාවේ හෝ සත්‍ය වශයෙන් පැනනැගුණු අවස්ථාවේදී වේ.</t>
  </si>
  <si>
    <t>අසම්භාව්‍ය වගකීමක් පැනනැගිය හැකි වීමට සාක්ෂි ඇති අවස්ථා වලදී එකී අසම්භාව්‍ය වගකීම් මූල්‍ය ප්‍රකාශ වෙතින් වාර්තා කෙරේ.</t>
  </si>
  <si>
    <t>මූල්‍ය තොරතුරු වඩාත් සාධාරණව ඉදිරිපත් කිරීම පිණිස පවතින කාලපරිච්ඡේදයට අදාලව යොදාගනු ලබන වර්ගීකරණයන්ට අනුරූප වන පරිදි අවශ්‍ය අවස්ථාවලදී සංසන්දනාත්මක සංඛ්‍යා සඳහන් කර ඇත.</t>
  </si>
  <si>
    <t>01. වාර්තාකරණ ගිණුම් ඒකකය</t>
  </si>
  <si>
    <r>
      <t xml:space="preserve">මෙම මූල්‍ය ප්‍රකාශයන් </t>
    </r>
    <r>
      <rPr>
        <sz val="12"/>
        <color indexed="10"/>
        <rFont val="Iskoola Pota"/>
        <family val="2"/>
      </rPr>
      <t>බස්නාහිර පළාත් සභාවේ</t>
    </r>
    <r>
      <rPr>
        <sz val="12"/>
        <color indexed="8"/>
        <rFont val="Iskoola Pota"/>
        <family val="2"/>
      </rPr>
      <t xml:space="preserve"> මූල්‍ය ප්‍රකාශයන් වන අතර, පළාතේ අමාත්‍යංශ  හා දෙපාර්තමේන්තු වලින් සමන්විත මෙහෙයුම් කටයුතු වලට අදාල ගිණුම් වාර්තා මෙමඟින් ආවරණය වේ. පළාත් සභාවට අයත් අධිකාරී හා ව්‍යවස්ථාපිත ආයතන වල ගිණුම් මෙමඟින් ආවරණය නොවේ. කෙසේ වුවද එවැනි ආයතන වලට වර්ෂය තුලදී දරණලද පුනරාවර්ථන හා ප්‍රාග්ධන ප්‍රදානයන් මෙම මූල්‍ය ප්‍රකාශ වලට ඇතුලත් වී ඇත.</t>
    </r>
  </si>
  <si>
    <t>02. පිළියෙල කිරීමේ පදනම</t>
  </si>
  <si>
    <t>03. වාර්තාකරණ කාලපරිච්ඡේදය</t>
  </si>
  <si>
    <r>
      <t xml:space="preserve">2019 </t>
    </r>
    <r>
      <rPr>
        <sz val="12"/>
        <color indexed="8"/>
        <rFont val="Iskoola Pota"/>
        <family val="2"/>
      </rPr>
      <t>ජනවාරි</t>
    </r>
    <r>
      <rPr>
        <sz val="12"/>
        <color indexed="8"/>
        <rFont val="Calibri"/>
        <family val="2"/>
      </rPr>
      <t xml:space="preserve"> 01 </t>
    </r>
    <r>
      <rPr>
        <sz val="12"/>
        <color indexed="8"/>
        <rFont val="Iskoola Pota"/>
        <family val="2"/>
      </rPr>
      <t>සිටදෙසැම්බර්</t>
    </r>
    <r>
      <rPr>
        <sz val="12"/>
        <color indexed="8"/>
        <rFont val="Calibri"/>
        <family val="2"/>
      </rPr>
      <t xml:space="preserve"> 31 </t>
    </r>
    <r>
      <rPr>
        <sz val="12"/>
        <color indexed="8"/>
        <rFont val="Iskoola Pota"/>
        <family val="2"/>
      </rPr>
      <t>දක්වා කාලපරිච්ඡේදය මෙම මූල්‍ය ප්‍රකාශයන්ට අදාල වාර්තාකරණ කාලපරිච්ඡේදය වේ.</t>
    </r>
  </si>
  <si>
    <t>04. ආදායම්</t>
  </si>
  <si>
    <t xml:space="preserve">05. වියදම් </t>
  </si>
  <si>
    <r>
      <t xml:space="preserve">සියලු වියදම් එකී වියදම් දරනු ලබන වර්ෂයේ ගිණුම්කරණය සඳහා සැලකිල්ලට ගැනේ. ඒ අනුව ප්‍රාග්ධන වියදම්ද ගිණුම්කරණ වර්ෂයේ වියදමක් සේ සැලකිල්ලට ගෙන ඇත. </t>
    </r>
    <r>
      <rPr>
        <sz val="12"/>
        <color indexed="10"/>
        <rFont val="Iskoola Pota"/>
        <family val="2"/>
      </rPr>
      <t>එහෙයින් වත්කම් වෙනම ගිණුම්ගත නොකරන අතර, ක්ෂයවීම්ද ගිණුම්ගත නොකෙරේ.</t>
    </r>
  </si>
  <si>
    <t>06. සේවක හිමිකම්</t>
  </si>
  <si>
    <t>07. අසම්භාව්‍ය වගකීම්</t>
  </si>
  <si>
    <t xml:space="preserve">08. සංසන්දනාත්මකයන් </t>
  </si>
  <si>
    <t>xxxx</t>
  </si>
  <si>
    <t>අක්මුදල් සැසඳුම් ප්‍රකාශය</t>
  </si>
  <si>
    <t>සටහන් අංකය</t>
  </si>
  <si>
    <t>රු</t>
  </si>
  <si>
    <t xml:space="preserve">ලැබීම් </t>
  </si>
  <si>
    <t>(a). ආදායම් ගණන් දීමේ නිලධාරියාට අයත් ආදායම් සංකේත අංකය සඳහා ලැබීම්</t>
  </si>
  <si>
    <t>xxx</t>
  </si>
  <si>
    <t>(b). වෙනත් ආදායම් ගණන් දීමේ නිලධාරීන්ට අයත් ආදායම් සංකේත අංකය සඳහා ලැබීම්</t>
  </si>
  <si>
    <t xml:space="preserve">       මුළු ආදායම් ලැබීම්</t>
  </si>
  <si>
    <t>ආදායම් නොවන ලැබීම්</t>
  </si>
  <si>
    <t>පළාත් භාණ්ඩාගාර අග්‍රිම ලැබීම්</t>
  </si>
  <si>
    <t>තැන්පතු ගිණුම් සඳහා ලැබීම්</t>
  </si>
  <si>
    <t>(a).   තම අමාත්‍යාංශ/දෙපාර්තමේන්තු/ප්‍රාදේශීය ලේකම් කාර්යාල වල                                                   තැන්පතු ගිණුම් සඳහා ලැබීම්</t>
  </si>
  <si>
    <t>(b).   වෙනත් අමාත්‍යාංශ/දෙපාර්තමේන්තු/ප්‍රාදේශීය ලේකම් කාර්යාල වල                                             තැන්පතු ගිණුම් සඳහා ලැබීම්</t>
  </si>
  <si>
    <t>අත්තිකාරම් ගිණුම් සඳහා ලැබීම්</t>
  </si>
  <si>
    <t xml:space="preserve"> (a).   තම අමාත්‍යාංශ/දෙපාර්තමේන්තු/ප්‍රාදේශීය ලේකම් කාර්යාල වල                                                   අත්තිකාරම් ගිණුම් සඳහා ලැබීම්</t>
  </si>
  <si>
    <t>(b).   වෙනත් අමාත්‍යාංශ/දෙපාර්තමේන්තු/ප්‍රාදේශීය ලේකම් කාර්යාල වල                                              අත්තිකාරම් ගිණුම් සඳහා ලැබීම්</t>
  </si>
  <si>
    <t xml:space="preserve">          මුළු ලැබීම්</t>
  </si>
  <si>
    <t>(-) ගෙවීම්</t>
  </si>
  <si>
    <t>(a).    තම වැය ශීර්ෂය අයත් පුනරාවර්තන වියදම් සඳහා ගෙවීම්</t>
  </si>
  <si>
    <t>(b).   වෙනත් වැය ශීර්ෂ යටතේ පුනරාවර්තන වියදම් සඳහා ගෙවීම්</t>
  </si>
  <si>
    <t>(c)     පුනරාවර්ථන වියදම් සඳහා ගෙවීම් වල එකතුව</t>
  </si>
  <si>
    <t>ස්ථාවර වත්කම් සැසඳීම් ප්‍රකාශය යටතේ දක්වා ඇති මූලධන වැය විෂයන් සඳහා ගෙවීම්</t>
  </si>
  <si>
    <t>(a).   තම වැය ශීර්ෂයට අයත් වැය විෂයන් සඳහා ගෙවීම්</t>
  </si>
  <si>
    <t>(b).   වෙනත් වැය ශීර්ෂයට අයත් වැය විෂයන් සඳහා ගෙවීම්</t>
  </si>
  <si>
    <r>
      <t>xxxx</t>
    </r>
    <r>
      <rPr>
        <sz val="12"/>
        <color indexed="8"/>
        <rFont val="Calibri"/>
        <family val="2"/>
      </rPr>
      <t>*</t>
    </r>
  </si>
  <si>
    <t>අනෙකුත් මූලධන වැය ශීර්ෂයන් සඳහා ගෙවීම්</t>
  </si>
  <si>
    <t>(a).    තම වැය ශීර්ෂයට අයත් වැය විෂයන් සඳහා ගෙවීම්</t>
  </si>
  <si>
    <t>ප්‍රධාන ලෙජර් වියදම් සඳහා ගෙවීම්</t>
  </si>
  <si>
    <t>(a).    තම ආයතනය අයත් තැන්පතු ගිණුමෙන් ගෙවීම්</t>
  </si>
  <si>
    <t>(b).    වෙනත් ආයතන වලට අයත් තැන්පතු ගිණුමෙන් ගෙවීම්</t>
  </si>
  <si>
    <t>(c).    තම ආයතනය අයත් අත්තිකාරම් ගිණුමෙන් ගෙවීම්</t>
  </si>
  <si>
    <t>(d).    වෙනත් ආයතන වලට අයත් අත්තිකාරම් ගිණුමෙන් ගෙවීම්</t>
  </si>
  <si>
    <t>(e)     ප්‍රේෂණ පියවීම</t>
  </si>
  <si>
    <t>(f).     අග්‍රිම පියවීම්</t>
  </si>
  <si>
    <t>xxxxxx</t>
  </si>
  <si>
    <t>* මෙම අගය ස්ථාවර වත්කම් සැසඳීමේ ප්‍රකාශයේ සටහන් අංක .... සමග සමාන විය යුතුය</t>
  </si>
  <si>
    <t>…………….. දෙපාර්තමේන්තුවේ / අමාත්‍යාංශයේ</t>
  </si>
  <si>
    <t xml:space="preserve">2019/12/31    දිනට  අත්පත්    කර   ගත්  </t>
  </si>
  <si>
    <t>ස්ථාවර වත්කම් සැසඳීමේ ප්‍රකාශය</t>
  </si>
  <si>
    <t>I කොටස</t>
  </si>
  <si>
    <t xml:space="preserve">සටහන් </t>
  </si>
  <si>
    <t>වියදම</t>
  </si>
  <si>
    <t>එකතුව</t>
  </si>
  <si>
    <t>මුළු එකතුව</t>
  </si>
  <si>
    <t>වැය විෂයන් මඟින් අත්පත් කර ගත් වත්කම් සැසඳීම</t>
  </si>
  <si>
    <t>අ) වැය විෂයන් සඳහා වාර්තා කර ඇති වියදම</t>
  </si>
  <si>
    <t>කාර්යාලය මඟින් 2019 වර්ෂය සඳහා දරන ලද මුළු වියදම</t>
  </si>
  <si>
    <t>ආ) ස්ථාවර වත්කම් සඳහා අදාල නොවන වියදම්</t>
  </si>
  <si>
    <t>මුළු වියදම</t>
  </si>
  <si>
    <t>ස්ථාවර වත්කම් වෙනුවෙන් දරා ඇති වටිනාකම</t>
  </si>
  <si>
    <t>ඈ) කෙරීගෙන යන වැඩ සඳහා දරා ඇති පිරිවැය (WIP)</t>
  </si>
  <si>
    <t>වැය විෂයන් මඟින් අත්පත් කර ගත් වත්කම්</t>
  </si>
  <si>
    <t>(-) වැරදි හර කිරීම්</t>
  </si>
  <si>
    <t>(+) වැරදි බැර කිරීම්</t>
  </si>
  <si>
    <t>xxxxxxx</t>
  </si>
  <si>
    <t>(xxxx)</t>
  </si>
  <si>
    <t>(xxxxx)</t>
  </si>
  <si>
    <t>10.02.04.03</t>
  </si>
  <si>
    <t>10.02.04.04</t>
  </si>
  <si>
    <t>10.02.04.05</t>
  </si>
  <si>
    <t>10.02.04.06</t>
  </si>
  <si>
    <t>10.02.07.00</t>
  </si>
  <si>
    <t>10.02.07.01</t>
  </si>
  <si>
    <t>10.02.07.02</t>
  </si>
  <si>
    <t>10.02.09.00</t>
  </si>
  <si>
    <t>10.02.12.00</t>
  </si>
  <si>
    <t>10.03.01.01</t>
  </si>
  <si>
    <t>10.03.07.01</t>
  </si>
  <si>
    <t>10.03.07.10</t>
  </si>
  <si>
    <t>10.03.07.11</t>
  </si>
  <si>
    <t>20.02.01.01</t>
  </si>
  <si>
    <t>20.02.01.02</t>
  </si>
  <si>
    <t>20.02.01.03</t>
  </si>
  <si>
    <t>20.02.02.02</t>
  </si>
  <si>
    <t>20.02.02.03</t>
  </si>
  <si>
    <t>20.03.02.14</t>
  </si>
  <si>
    <t>20.03.02.18</t>
  </si>
  <si>
    <t>20.03.02.23</t>
  </si>
  <si>
    <t>20.03.02.24</t>
  </si>
  <si>
    <t>20.03.02.29</t>
  </si>
  <si>
    <t>20.03.02.30</t>
  </si>
  <si>
    <t>20.03.03.01</t>
  </si>
  <si>
    <t>20.03.03.03</t>
  </si>
  <si>
    <t>20.03.03.04</t>
  </si>
  <si>
    <t>20.03.03.05</t>
  </si>
  <si>
    <t>20.06.02.00</t>
  </si>
  <si>
    <t>20.03.02.99</t>
  </si>
  <si>
    <t>......................................</t>
  </si>
  <si>
    <t>.....................</t>
  </si>
  <si>
    <t>................................</t>
  </si>
  <si>
    <t>WPCT-SCI</t>
  </si>
  <si>
    <t>WPCT-FP</t>
  </si>
  <si>
    <t>WPCT-7</t>
  </si>
  <si>
    <t>WPCT-8</t>
  </si>
  <si>
    <t>SCI 1</t>
  </si>
  <si>
    <t>SCI 2</t>
  </si>
  <si>
    <t>SCI 3</t>
  </si>
  <si>
    <t>SCI 4</t>
  </si>
  <si>
    <t>SCI 5</t>
  </si>
  <si>
    <t>SCI 6</t>
  </si>
  <si>
    <t>SCI 7</t>
  </si>
  <si>
    <t>SCI 8</t>
  </si>
  <si>
    <t>SCI 9</t>
  </si>
  <si>
    <t>SCI 10</t>
  </si>
  <si>
    <t>SCI 11</t>
  </si>
  <si>
    <t>SCI 12</t>
  </si>
  <si>
    <t>SCI 13</t>
  </si>
  <si>
    <t>SCI 14</t>
  </si>
  <si>
    <t>SCI 15</t>
  </si>
  <si>
    <t>WPCT- Notes</t>
  </si>
  <si>
    <t>WPCT-CFS</t>
  </si>
  <si>
    <t>WPCT-IR</t>
  </si>
  <si>
    <t>IR16</t>
  </si>
  <si>
    <t>IR17</t>
  </si>
  <si>
    <t>IR18</t>
  </si>
  <si>
    <t>IR19</t>
  </si>
  <si>
    <t>IR20</t>
  </si>
  <si>
    <t>IR21</t>
  </si>
  <si>
    <t>IR22</t>
  </si>
  <si>
    <t>IR23</t>
  </si>
  <si>
    <t>IR24</t>
  </si>
  <si>
    <t>IR25</t>
  </si>
  <si>
    <t>IR26</t>
  </si>
  <si>
    <t>IR27</t>
  </si>
  <si>
    <t>IR28</t>
  </si>
  <si>
    <t>IR29</t>
  </si>
  <si>
    <t>IR30</t>
  </si>
  <si>
    <t>IR31</t>
  </si>
  <si>
    <t>IR32</t>
  </si>
  <si>
    <t>IR33</t>
  </si>
  <si>
    <t>IR34</t>
  </si>
  <si>
    <t>IR35</t>
  </si>
  <si>
    <t>WPCT - Notes</t>
  </si>
  <si>
    <t>‍</t>
  </si>
  <si>
    <t>WPCT-FAR</t>
  </si>
  <si>
    <t>WPCT-9*</t>
  </si>
  <si>
    <t>WPCT-9(i)**</t>
  </si>
  <si>
    <t>WPCT -8(i)</t>
  </si>
  <si>
    <t>FP 38</t>
  </si>
  <si>
    <t>FAR 36</t>
  </si>
  <si>
    <t>FAR 37</t>
  </si>
  <si>
    <t>Note</t>
  </si>
  <si>
    <t>Actual</t>
  </si>
  <si>
    <t>Rs.</t>
  </si>
  <si>
    <t>Revenue</t>
  </si>
  <si>
    <t>Non-revenue receipts</t>
  </si>
  <si>
    <t>Deposits</t>
  </si>
  <si>
    <t>Recurrent expenditure</t>
  </si>
  <si>
    <t xml:space="preserve">  Imprests balance as at 31st December 2020  f = (c-g)</t>
  </si>
  <si>
    <t>2020
Rs.</t>
  </si>
  <si>
    <t>2019
Rs.</t>
  </si>
  <si>
    <t>Chief Accounting Officer</t>
  </si>
  <si>
    <t>Name</t>
  </si>
  <si>
    <t>Designation</t>
  </si>
  <si>
    <t>Date</t>
  </si>
  <si>
    <t>Accounting Officer</t>
  </si>
  <si>
    <t>Chief Accountant            /Accountant</t>
  </si>
  <si>
    <t>Tax on local goods and services</t>
  </si>
  <si>
    <t>License fees and other taxes</t>
  </si>
  <si>
    <t>Income from government assets</t>
  </si>
  <si>
    <t>Sales and charges</t>
  </si>
  <si>
    <t>Imprest receipts</t>
  </si>
  <si>
    <t>Revenue collected for other Departments / Ministries</t>
  </si>
  <si>
    <t xml:space="preserve">
Employee salaries, wages and other service benefits</t>
  </si>
  <si>
    <t>Other goods and services</t>
  </si>
  <si>
    <t>Subsidies and transfers</t>
  </si>
  <si>
    <t>Other recurrent expenditures</t>
  </si>
  <si>
    <t>Imprest paid to the Treasury</t>
  </si>
  <si>
    <t>Expenditure incurred on other expenditure heads</t>
  </si>
  <si>
    <t>Remittance settlement</t>
  </si>
  <si>
    <t>Receipts</t>
  </si>
  <si>
    <t xml:space="preserve">       Total revenue receipts (a)</t>
  </si>
  <si>
    <t>(-)   Payments</t>
  </si>
  <si>
    <t>(a).    Payment for recurrent expenditure to which own expenditure head belongs</t>
  </si>
  <si>
    <t>(b).   Payment for recurrent expenditure under other expenditure heads</t>
  </si>
  <si>
    <t xml:space="preserve">  Total of payments for recurrent expenditures (d)</t>
  </si>
  <si>
    <t>Total payments (i) = (g)+(h)</t>
  </si>
  <si>
    <t xml:space="preserve">Difference between total receipt and payment (j) = (c) - (i) ** </t>
  </si>
  <si>
    <t>**  In case of any difference here, the relevant reasons should be provided in IR 35</t>
  </si>
  <si>
    <t>Reconciliation Statement of Non-Financial Assets acquired by</t>
  </si>
  <si>
    <t>Description</t>
  </si>
  <si>
    <t>Notes</t>
  </si>
  <si>
    <t>Total</t>
  </si>
  <si>
    <t>Grand total</t>
  </si>
  <si>
    <t>(-) Incorrect debits</t>
  </si>
  <si>
    <t>(+) Incorrect credits</t>
  </si>
  <si>
    <t>(-) (b)  Expenditures that are not applicable for non-financial assets</t>
  </si>
  <si>
    <t>(-) (d) Cost incurred for work in progress (WIP)</t>
  </si>
  <si>
    <t>Notes to Financial Statements</t>
  </si>
  <si>
    <t>SCI 01 - Tax Income</t>
  </si>
  <si>
    <t>Cash statement estimate</t>
  </si>
  <si>
    <t>Revenue code</t>
  </si>
  <si>
    <t>Revenue description</t>
  </si>
  <si>
    <t>Total tax income (a)</t>
  </si>
  <si>
    <t>Total license fees and other taxes</t>
  </si>
  <si>
    <t>SCI 02 -  Non-tax revenue and other</t>
  </si>
  <si>
    <t>Revenue from public assets</t>
  </si>
  <si>
    <t>Sales and fees</t>
  </si>
  <si>
    <t>Capital revenue</t>
  </si>
  <si>
    <t>Total non-tax revenue
 (b)</t>
  </si>
  <si>
    <t>Total revenue from public assets</t>
  </si>
  <si>
    <t>Fees under the Motor Traffic Act &amp; Other Receipts of Motor Traffic Commissioner</t>
  </si>
  <si>
    <t>Agricultural Activities</t>
  </si>
  <si>
    <t>Animal Production &amp; Health Activities</t>
  </si>
  <si>
    <t>Health Services</t>
  </si>
  <si>
    <t>Registration of Business Names Activities</t>
  </si>
  <si>
    <t>Taxes on Minerals</t>
  </si>
  <si>
    <t>Court  Fines</t>
  </si>
  <si>
    <t>Fees recovered under the Private  Omnibus Act</t>
  </si>
  <si>
    <t>Fines from Motor Vehicles</t>
  </si>
  <si>
    <t>Compensation Receipts under the Registration of Business Names Statute</t>
  </si>
  <si>
    <t>Total sales and fees</t>
  </si>
  <si>
    <t>Total capital revenue</t>
  </si>
  <si>
    <t>Note  - 2.1</t>
  </si>
  <si>
    <t>Note  - 2.2</t>
  </si>
  <si>
    <t>Note  - 2.3</t>
  </si>
  <si>
    <t xml:space="preserve">Note 2.1 </t>
  </si>
  <si>
    <t>Note 2.2</t>
  </si>
  <si>
    <t xml:space="preserve">Note 2.3 </t>
  </si>
  <si>
    <t>Note 1.2</t>
  </si>
  <si>
    <t xml:space="preserve">Note 1.1 </t>
  </si>
  <si>
    <t>Capital income</t>
  </si>
  <si>
    <t>Sale of physical assets</t>
  </si>
  <si>
    <t xml:space="preserve">Levying of advances </t>
  </si>
  <si>
    <t xml:space="preserve">Acquisition of capital assets </t>
  </si>
  <si>
    <t xml:space="preserve">Capacity development  </t>
  </si>
  <si>
    <t xml:space="preserve">Construction of physical assets </t>
  </si>
  <si>
    <t xml:space="preserve">Advance payments </t>
  </si>
  <si>
    <t xml:space="preserve">Deposit receipts  </t>
  </si>
  <si>
    <t xml:space="preserve">Deposit payments </t>
  </si>
  <si>
    <t xml:space="preserve">Reconciliation Statement of Imprests of Ministry/Department/Divisional Secretariat…… 
as at 31 st of December 2020 
</t>
  </si>
  <si>
    <t>Sales of Miscellaneous Capital Assets</t>
  </si>
  <si>
    <t>Statement of Financial Position as at 31st of December, 2020</t>
  </si>
  <si>
    <t xml:space="preserve">Acquisition of Capital Assets </t>
  </si>
  <si>
    <t>Capacity Building</t>
  </si>
  <si>
    <t>Less - Expenditure</t>
  </si>
  <si>
    <t>Financial Statement Estimate
 2020</t>
  </si>
  <si>
    <t>Tax Revenue</t>
  </si>
  <si>
    <t>Non-tax Revenue and Other</t>
  </si>
  <si>
    <t xml:space="preserve"> Total Tax and Non-tax Revenue (a)</t>
  </si>
  <si>
    <t>Treasury Imprests</t>
  </si>
  <si>
    <t>Advance Charges</t>
  </si>
  <si>
    <t>Total Non-revenue Receipts (b)</t>
  </si>
  <si>
    <t xml:space="preserve">
Other Goods and Services</t>
  </si>
  <si>
    <t>Other Recurrent Expenditure</t>
  </si>
  <si>
    <t>Employee Salaries, Wages and Other Service Benefits</t>
  </si>
  <si>
    <t>Capital Expenditure</t>
  </si>
  <si>
    <t xml:space="preserve">Rehabilitation and Improvement of Capital Assets
</t>
  </si>
  <si>
    <t>Other Capital Expenditure</t>
  </si>
  <si>
    <t>Total Capital Expenditure (e)</t>
  </si>
  <si>
    <t>Main Ledger Payments</t>
  </si>
  <si>
    <t xml:space="preserve">Payment of Deposits </t>
  </si>
  <si>
    <t xml:space="preserve">Payment of Advances </t>
  </si>
  <si>
    <t>Total Main ledger payments (f )</t>
  </si>
  <si>
    <t>Total Expenditure g = (d+e+f)</t>
  </si>
  <si>
    <t>Total Tax and Non-tax Revenue</t>
  </si>
  <si>
    <t>Non-financial Assets</t>
  </si>
  <si>
    <t>Property, Plant and Equipment</t>
  </si>
  <si>
    <t>Financial Assets</t>
  </si>
  <si>
    <t>Advance Accounts</t>
  </si>
  <si>
    <t>Total Assets</t>
  </si>
  <si>
    <t xml:space="preserve">
Property, Plant and Equipment Reserve</t>
  </si>
  <si>
    <t>Current Liabilities</t>
  </si>
  <si>
    <t>Imprest Balance</t>
  </si>
  <si>
    <t>Total Liabilities</t>
  </si>
  <si>
    <t>Cash and Cash Equivalents</t>
  </si>
  <si>
    <t>Cash Flows Generated from Investment Activities  (d)</t>
  </si>
  <si>
    <t xml:space="preserve">Rehabilitation and improvement of capital assets </t>
  </si>
  <si>
    <t>Other capital expenditure</t>
  </si>
  <si>
    <t>Revenue Receipts</t>
  </si>
  <si>
    <t>(a). Receipts for revenue codes belonged to the Revenue Accounting Officer</t>
  </si>
  <si>
    <t>(b). Receipts for revenue codes belonged to other Revenue Accounting Officers</t>
  </si>
  <si>
    <t>Provincial Treasury Imprests Receipts</t>
  </si>
  <si>
    <t>(b).   Receipts for Deposit Accounts of other Ministries/Departments/Divisional Secretariats</t>
  </si>
  <si>
    <t>(a).  Receipts for Deposit Accounts of own Ministries/ Department/ Divisional Secretariats</t>
  </si>
  <si>
    <t>Non-revenue Receipts</t>
  </si>
  <si>
    <t xml:space="preserve"> Receipts for Deposit Accounts</t>
  </si>
  <si>
    <t>Receipts for Advance Accounts</t>
  </si>
  <si>
    <t xml:space="preserve"> (a).   Receipts for Advance Accounts of own Ministries/ Department/ Divisional Secretariats</t>
  </si>
  <si>
    <t>(b).   Receipts for Advance Accounts of other Ministries/ Department/ Divisional Secretariats</t>
  </si>
  <si>
    <t xml:space="preserve">          Total Non-revenue Receipts (b)</t>
  </si>
  <si>
    <t>Total Receipts (c) = (a)+(b)</t>
  </si>
  <si>
    <t>Payments for Recurrent Expenditure</t>
  </si>
  <si>
    <t xml:space="preserve">Payments for Capital Objects mentioned under WPCT - FAR </t>
  </si>
  <si>
    <t>(a).   Payments for Objects belonged to own Expenditure Head</t>
  </si>
  <si>
    <t xml:space="preserve">  Total of payments for Capital Objects mentioned under WPCT - FAR (e)*</t>
  </si>
  <si>
    <t>Payments for other Capital Expenditure Heads</t>
  </si>
  <si>
    <t>(a).    Payments for Objects of own Expenditure Head</t>
  </si>
  <si>
    <t>(b).    Payments for Objects of other Expenditure Heads</t>
  </si>
  <si>
    <t xml:space="preserve">   Total of payments on other Capital Objects (f)</t>
  </si>
  <si>
    <t>Total payments for Expenditure (g) = (d)+(e)+(f)</t>
  </si>
  <si>
    <t xml:space="preserve"> Payments for Main Ledger Expenditures</t>
  </si>
  <si>
    <t xml:space="preserve">(b). Payments from Deposit Account of other Institutions </t>
  </si>
  <si>
    <t>(a). Payments from the Deposit Account to which the Institution belongs</t>
  </si>
  <si>
    <t>(c). Payments from the Advance Account to which the Institution belongs</t>
  </si>
  <si>
    <t xml:space="preserve">(d). Payments from Advance Account of other Institutions </t>
  </si>
  <si>
    <t>(e). Settling Remittances</t>
  </si>
  <si>
    <t>(f). Settling Imprests</t>
  </si>
  <si>
    <t>Total payments for Main Ledger Expenditure (h)</t>
  </si>
  <si>
    <t xml:space="preserve">
* This value should match note number FAR 36 of the Non-Financial Assets Reconciliation Statement (WPCT - FAR) acquired by Objects.</t>
  </si>
  <si>
    <t xml:space="preserve">Objects of the Ministry/Department  ………… as at 31/12/2020   </t>
  </si>
  <si>
    <t>Comparison of assets acquired by Objects</t>
  </si>
  <si>
    <t>a) Expenditure reported for Objects*</t>
  </si>
  <si>
    <t>Value incurred by Capital Expenditure Heads for  non-financial assets and work in progress (WIP)</t>
  </si>
  <si>
    <t>(e) Assets acquired by Objects</t>
  </si>
  <si>
    <t xml:space="preserve">*Net expenditure incurred by the office in year 2000 for expenditure heads 2001, ....,... should be included. It should be equivalent to the cumulative expenditure of the final book comparison issued by the Provincial Treasury in December 2020.
</t>
  </si>
  <si>
    <t xml:space="preserve">
** This should be equivalent to the total  of assets acquired by Objects listed in column 2 of WPCT-9 (i)</t>
  </si>
  <si>
    <t xml:space="preserve">
** This should be equivalent to the total  of assets acquired by Objects listed in column 2 (1) of WPCT-9 </t>
  </si>
  <si>
    <t>Financial Statement Estimate</t>
  </si>
  <si>
    <t>Revenue Code</t>
  </si>
  <si>
    <t>Revenue Description</t>
  </si>
  <si>
    <t xml:space="preserve"> Taxes on Domestic Goods and Services</t>
  </si>
  <si>
    <t>Toddy Tavern Rent</t>
  </si>
  <si>
    <t>Tapping License Fees</t>
  </si>
  <si>
    <t>Local Liquor Licence Fees</t>
  </si>
  <si>
    <t>Foreign Liquor Tavern Rent</t>
  </si>
  <si>
    <t>Stamp Duty</t>
  </si>
  <si>
    <t>Stamp  Duties including composition of  duties other than for postal &amp; court purposes</t>
  </si>
  <si>
    <t>Stamp Duty on Court Documents</t>
  </si>
  <si>
    <t>Turnover Tax</t>
  </si>
  <si>
    <t>Nation Building Tax</t>
  </si>
  <si>
    <t>Total Taxes on Domestic Goods and Services</t>
  </si>
  <si>
    <t>Registration Fees for Private Medical Institutions</t>
  </si>
  <si>
    <t>Motor Vehicle License fees</t>
  </si>
  <si>
    <t>Annual License fees charge from  Pawnbrokers</t>
  </si>
  <si>
    <t>Prize Competition Tax</t>
  </si>
  <si>
    <t xml:space="preserve">Rent on Government Buildings </t>
  </si>
  <si>
    <t>Revenue from Crown Forests</t>
  </si>
  <si>
    <t xml:space="preserve">Rent on Lands and others </t>
  </si>
  <si>
    <t>Interest - Loans advances of public officers</t>
  </si>
  <si>
    <t>Interest- investments</t>
  </si>
  <si>
    <t>Month</t>
  </si>
  <si>
    <t>Cash Imprest Received from the Provincial Treasury</t>
  </si>
  <si>
    <t xml:space="preserve">Sums Collected for Revenue Accounting Officers </t>
  </si>
  <si>
    <t xml:space="preserve">Sums Collected for Other Advance/ Deposit Accounts </t>
  </si>
  <si>
    <t>January</t>
  </si>
  <si>
    <t>February</t>
  </si>
  <si>
    <t>March</t>
  </si>
  <si>
    <t>April</t>
  </si>
  <si>
    <t>May</t>
  </si>
  <si>
    <t>June</t>
  </si>
  <si>
    <t>July</t>
  </si>
  <si>
    <t>August</t>
  </si>
  <si>
    <t>September</t>
  </si>
  <si>
    <t>October</t>
  </si>
  <si>
    <t>November</t>
  </si>
  <si>
    <t>December</t>
  </si>
  <si>
    <t>Deposit Account Number</t>
  </si>
  <si>
    <t xml:space="preserve">SCI 05 -   Receipt of Cash for Advance Accounts </t>
  </si>
  <si>
    <t>Value</t>
  </si>
  <si>
    <r>
      <rPr>
        <b/>
        <sz val="13"/>
        <color indexed="8"/>
        <rFont val="Calibri"/>
        <family val="2"/>
      </rPr>
      <t>SCI 06</t>
    </r>
    <r>
      <rPr>
        <b/>
        <sz val="13"/>
        <color indexed="8"/>
        <rFont val="Iskoola Pota"/>
        <family val="2"/>
      </rPr>
      <t xml:space="preserve"> -  Salaries, Wages and Other Service benefits according to Objects </t>
    </r>
  </si>
  <si>
    <t>Object Code</t>
  </si>
  <si>
    <t>Object Title</t>
  </si>
  <si>
    <t xml:space="preserve">Rs. </t>
  </si>
  <si>
    <t>Salaries and Wages</t>
  </si>
  <si>
    <t>Overtime and Holiday Payments</t>
  </si>
  <si>
    <t>Other Allowances</t>
  </si>
  <si>
    <t>Travelling Expenses</t>
  </si>
  <si>
    <t>Travelling Expenses - Domestic</t>
  </si>
  <si>
    <t>Travelling Expenses - Foreign</t>
  </si>
  <si>
    <t>Total (a)</t>
  </si>
  <si>
    <t>Supplies</t>
  </si>
  <si>
    <t>Fuel</t>
  </si>
  <si>
    <t>Diets and Uniforms</t>
  </si>
  <si>
    <t>Medical Supplies</t>
  </si>
  <si>
    <t>Other</t>
  </si>
  <si>
    <t>Mechanical and Electronic Equipment</t>
  </si>
  <si>
    <t>Total ( b )</t>
  </si>
  <si>
    <t>Maintenance Expenditure</t>
  </si>
  <si>
    <t>Vehicles</t>
  </si>
  <si>
    <t>Plant and Machinery</t>
  </si>
  <si>
    <t>Building and Structures</t>
  </si>
  <si>
    <t>Quality Inputs</t>
  </si>
  <si>
    <t>Total ( c )</t>
  </si>
  <si>
    <t>Contractual Services</t>
  </si>
  <si>
    <t>Transport</t>
  </si>
  <si>
    <t>Postal and Communication</t>
  </si>
  <si>
    <t>Electricity and Water</t>
  </si>
  <si>
    <t>Rents and Local Taxes</t>
  </si>
  <si>
    <t>Total ( d )</t>
  </si>
  <si>
    <t>Grand Total</t>
  </si>
  <si>
    <t>(a)+(b)+(c)+(d)</t>
  </si>
  <si>
    <t>SCI 08 -  Subsidies and Transfers according to Objects</t>
  </si>
  <si>
    <t>Transfers and Grants</t>
  </si>
  <si>
    <t>Welfare Programmes</t>
  </si>
  <si>
    <t xml:space="preserve">Public Institutions </t>
  </si>
  <si>
    <t>Development Subsidies</t>
  </si>
  <si>
    <t>Property Loan Interest to Public Servants</t>
  </si>
  <si>
    <t xml:space="preserve">SCI 09 -  Other Recurrent Expenditure </t>
  </si>
  <si>
    <t xml:space="preserve">Other Recurrent Expenditure </t>
  </si>
  <si>
    <t>Losses and Write Off</t>
  </si>
  <si>
    <t>Implementation of the Official Language Policy</t>
  </si>
  <si>
    <t>SCI 10 -  Rehabilitation and Improvement of Capital Assets</t>
  </si>
  <si>
    <t>Buildings and Structures</t>
  </si>
  <si>
    <t>Plant, Machinery and Equipment</t>
  </si>
  <si>
    <t>Other Capital Assets
(Irrigation and Roads)</t>
  </si>
  <si>
    <t>SCI 11 -  Acquisition of Capital Assets</t>
  </si>
  <si>
    <t>Furniture and Office Equipment</t>
  </si>
  <si>
    <t>Land and Land Improvements</t>
  </si>
  <si>
    <t>Software Development</t>
  </si>
  <si>
    <t>Capital Payment for Leased Vehicles</t>
  </si>
  <si>
    <t>SCI 12 Capacity Building</t>
  </si>
  <si>
    <t>Staff Training</t>
  </si>
  <si>
    <t>SCI 13 Other Capital Expenditure</t>
  </si>
  <si>
    <t>Investments</t>
  </si>
  <si>
    <t>Infrastructure Development</t>
  </si>
  <si>
    <t>SCI 14 - Payments for Deposit Accounts</t>
  </si>
  <si>
    <t xml:space="preserve">SCI 15 - Payment of Sums for Advance Accounts </t>
  </si>
  <si>
    <t xml:space="preserve">Revenue Accounting Officer </t>
  </si>
  <si>
    <t>Amount Received as at 2020.12.31</t>
  </si>
  <si>
    <t xml:space="preserve">Amount Collected as at 2020.12.31 </t>
  </si>
  <si>
    <t>Received Amount</t>
  </si>
  <si>
    <t xml:space="preserve">      and Divisional Secretariats </t>
  </si>
  <si>
    <t>Amount as at 2020.12.31</t>
  </si>
  <si>
    <t xml:space="preserve">       and Divisional Secretariats </t>
  </si>
  <si>
    <t>Advance Account Number</t>
  </si>
  <si>
    <t>Object Code *</t>
  </si>
  <si>
    <t xml:space="preserve">Expenditure as at 2020.12.31 </t>
  </si>
  <si>
    <t>* Full Account Code entered for CIGAS Programme should be entered in typing the Object.</t>
  </si>
  <si>
    <t>Expenditure as at 2020.12.31</t>
  </si>
  <si>
    <r>
      <rPr>
        <b/>
        <sz val="12"/>
        <color indexed="8"/>
        <rFont val="Calibri"/>
        <family val="2"/>
      </rPr>
      <t>IR 33.</t>
    </r>
    <r>
      <rPr>
        <sz val="12"/>
        <color indexed="8"/>
        <rFont val="Calibri"/>
        <family val="2"/>
      </rPr>
      <t xml:space="preserve">  </t>
    </r>
    <r>
      <rPr>
        <sz val="12"/>
        <color indexed="8"/>
        <rFont val="Iskoola Pota"/>
        <family val="2"/>
      </rPr>
      <t xml:space="preserve"> Settlement of Remittance</t>
    </r>
  </si>
  <si>
    <t>Settled Amount</t>
  </si>
  <si>
    <r>
      <rPr>
        <b/>
        <sz val="12"/>
        <color indexed="8"/>
        <rFont val="Calibri"/>
        <family val="2"/>
      </rPr>
      <t>IR 34.</t>
    </r>
    <r>
      <rPr>
        <b/>
        <sz val="12"/>
        <color indexed="8"/>
        <rFont val="Iskoola Pota"/>
        <family val="2"/>
      </rPr>
      <t xml:space="preserve"> </t>
    </r>
    <r>
      <rPr>
        <sz val="12"/>
        <color indexed="8"/>
        <rFont val="Iskoola Pota"/>
        <family val="2"/>
      </rPr>
      <t xml:space="preserve">  Settlement of Imprest</t>
    </r>
  </si>
  <si>
    <t>Project Title</t>
  </si>
  <si>
    <t>Nature of the Project</t>
  </si>
  <si>
    <t>Amount</t>
  </si>
  <si>
    <t>Title of the Non - Financial Asset</t>
  </si>
  <si>
    <t>Final Balance of Non - Financial Assets as per WPCT-9 Format</t>
  </si>
  <si>
    <t>Final Balance of Non - Financial Assets as per WPCT-9(i) Format</t>
  </si>
  <si>
    <t>Total of Non - Financial Assets</t>
  </si>
  <si>
    <t>* Full Account Code entered for CIGAS Programme should be entered in typing the Objects.</t>
  </si>
  <si>
    <t>SCI 03. - Provincial Treasury Imprest Receipts</t>
  </si>
  <si>
    <t xml:space="preserve">IR 18.    Provincial Treasury Imprest Receipts </t>
  </si>
  <si>
    <r>
      <rPr>
        <b/>
        <sz val="12"/>
        <color indexed="8"/>
        <rFont val="Iskoola Pota"/>
        <family val="2"/>
      </rPr>
      <t xml:space="preserve">IR 16. </t>
    </r>
    <r>
      <rPr>
        <sz val="12"/>
        <color indexed="8"/>
        <rFont val="Iskoola Pota"/>
        <family val="2"/>
      </rPr>
      <t xml:space="preserve"> Receipts for Revenue Codes belonged to the Revenue Accounting Officer </t>
    </r>
  </si>
  <si>
    <r>
      <rPr>
        <b/>
        <sz val="12"/>
        <color indexed="8"/>
        <rFont val="Iskoola Pota"/>
        <family val="2"/>
      </rPr>
      <t xml:space="preserve">IR 17. </t>
    </r>
    <r>
      <rPr>
        <sz val="12"/>
        <color indexed="8"/>
        <rFont val="Iskoola Pota"/>
        <family val="2"/>
      </rPr>
      <t xml:space="preserve"> Receipts for Revenue Codes belonged to Other Revenue Accounting Officers </t>
    </r>
  </si>
  <si>
    <r>
      <rPr>
        <b/>
        <sz val="11"/>
        <color indexed="8"/>
        <rFont val="Iskoola Pota"/>
        <family val="2"/>
      </rPr>
      <t xml:space="preserve">IR 20. </t>
    </r>
    <r>
      <rPr>
        <b/>
        <sz val="7"/>
        <color indexed="8"/>
        <rFont val="Iskoola Pota"/>
        <family val="2"/>
      </rPr>
      <t> </t>
    </r>
    <r>
      <rPr>
        <sz val="7"/>
        <color indexed="8"/>
        <rFont val="Iskoola Pota"/>
        <family val="2"/>
      </rPr>
      <t>   </t>
    </r>
    <r>
      <rPr>
        <sz val="11"/>
        <color indexed="8"/>
        <rFont val="Iskoola Pota"/>
        <family val="2"/>
      </rPr>
      <t xml:space="preserve">Receipts for Deposit Accounts relevant for other Ministries/ Departments </t>
    </r>
  </si>
  <si>
    <r>
      <rPr>
        <b/>
        <sz val="11"/>
        <color indexed="8"/>
        <rFont val="Iskoola Pota"/>
        <family val="2"/>
      </rPr>
      <t xml:space="preserve">IR 22. </t>
    </r>
    <r>
      <rPr>
        <b/>
        <sz val="7"/>
        <color indexed="8"/>
        <rFont val="Iskoola Pota"/>
        <family val="2"/>
      </rPr>
      <t>   </t>
    </r>
    <r>
      <rPr>
        <sz val="7"/>
        <color indexed="8"/>
        <rFont val="Iskoola Pota"/>
        <family val="2"/>
      </rPr>
      <t xml:space="preserve">  </t>
    </r>
    <r>
      <rPr>
        <sz val="11"/>
        <color indexed="8"/>
        <rFont val="Iskoola Pota"/>
        <family val="2"/>
      </rPr>
      <t xml:space="preserve">  Receipts for Advance Accounts relevant for Other Ministries/ Departments and Divisional Secretariats </t>
    </r>
  </si>
  <si>
    <r>
      <rPr>
        <b/>
        <sz val="11"/>
        <color indexed="8"/>
        <rFont val="Iskoola Pota"/>
        <family val="2"/>
      </rPr>
      <t xml:space="preserve">IR 19. </t>
    </r>
    <r>
      <rPr>
        <b/>
        <sz val="7"/>
        <color indexed="8"/>
        <rFont val="Iskoola Pota"/>
        <family val="2"/>
      </rPr>
      <t>  </t>
    </r>
    <r>
      <rPr>
        <sz val="7"/>
        <color indexed="8"/>
        <rFont val="Iskoola Pota"/>
        <family val="2"/>
      </rPr>
      <t xml:space="preserve">     </t>
    </r>
    <r>
      <rPr>
        <sz val="11"/>
        <color indexed="8"/>
        <rFont val="Iskoola Pota"/>
        <family val="2"/>
      </rPr>
      <t xml:space="preserve">Receipts for Deposit Accounts relevant for own Ministries/ Departments </t>
    </r>
  </si>
  <si>
    <r>
      <rPr>
        <b/>
        <sz val="11"/>
        <color indexed="8"/>
        <rFont val="Iskoola Pota"/>
        <family val="2"/>
      </rPr>
      <t>IR 21.</t>
    </r>
    <r>
      <rPr>
        <b/>
        <sz val="7"/>
        <color indexed="8"/>
        <rFont val="Iskoola Pota"/>
        <family val="2"/>
      </rPr>
      <t>    </t>
    </r>
    <r>
      <rPr>
        <sz val="7"/>
        <color indexed="8"/>
        <rFont val="Iskoola Pota"/>
        <family val="2"/>
      </rPr>
      <t xml:space="preserve">   </t>
    </r>
    <r>
      <rPr>
        <sz val="11"/>
        <color indexed="8"/>
        <rFont val="Iskoola Pota"/>
        <family val="2"/>
      </rPr>
      <t>Receipts for Advance Accounts relevant for own Ministries/ Departments and Divisional Secretariats</t>
    </r>
  </si>
  <si>
    <r>
      <rPr>
        <b/>
        <sz val="12"/>
        <color indexed="8"/>
        <rFont val="Calibri"/>
        <family val="2"/>
      </rPr>
      <t>IR 24.</t>
    </r>
    <r>
      <rPr>
        <b/>
        <sz val="7"/>
        <color indexed="8"/>
        <rFont val="Calibri"/>
        <family val="2"/>
      </rPr>
      <t> </t>
    </r>
    <r>
      <rPr>
        <sz val="7"/>
        <color indexed="8"/>
        <rFont val="Calibri"/>
        <family val="2"/>
      </rPr>
      <t>  </t>
    </r>
    <r>
      <rPr>
        <sz val="7"/>
        <color indexed="8"/>
        <rFont val="Times New Roman"/>
        <family val="1"/>
      </rPr>
      <t xml:space="preserve">   </t>
    </r>
    <r>
      <rPr>
        <sz val="12"/>
        <color indexed="8"/>
        <rFont val="Iskoola Pota"/>
        <family val="2"/>
      </rPr>
      <t>Payments for Recurrent Expenditure under other Expenditure Heads</t>
    </r>
  </si>
  <si>
    <r>
      <rPr>
        <b/>
        <sz val="12"/>
        <color indexed="8"/>
        <rFont val="Calibri"/>
        <family val="2"/>
      </rPr>
      <t>IR 23.</t>
    </r>
    <r>
      <rPr>
        <b/>
        <sz val="7"/>
        <color indexed="8"/>
        <rFont val="Calibri"/>
        <family val="2"/>
      </rPr>
      <t>  </t>
    </r>
    <r>
      <rPr>
        <sz val="7"/>
        <color indexed="8"/>
        <rFont val="Times New Roman"/>
        <family val="1"/>
      </rPr>
      <t xml:space="preserve"> </t>
    </r>
    <r>
      <rPr>
        <sz val="12"/>
        <color indexed="8"/>
        <rFont val="Iskoola Pota"/>
        <family val="2"/>
      </rPr>
      <t xml:space="preserve">Payments for Recurrent Expenditure under own Expenditure Head </t>
    </r>
  </si>
  <si>
    <r>
      <rPr>
        <b/>
        <sz val="12"/>
        <color indexed="8"/>
        <rFont val="Iskoola Pota"/>
        <family val="2"/>
      </rPr>
      <t>IR 27.</t>
    </r>
    <r>
      <rPr>
        <sz val="12"/>
        <color indexed="8"/>
        <rFont val="Iskoola Pota"/>
        <family val="2"/>
      </rPr>
      <t>   Payments for Objects belonged to own Expenditure Head under Other Capital Expenditure Heads</t>
    </r>
  </si>
  <si>
    <r>
      <rPr>
        <b/>
        <sz val="12"/>
        <color indexed="8"/>
        <rFont val="Iskoola Pota"/>
        <family val="2"/>
      </rPr>
      <t xml:space="preserve">IR 28. </t>
    </r>
    <r>
      <rPr>
        <sz val="12"/>
        <color indexed="8"/>
        <rFont val="Iskoola Pota"/>
        <family val="2"/>
      </rPr>
      <t xml:space="preserve">  Payments for Objects belonged to Other Expenditure Head under Other Capital Expenditure Head</t>
    </r>
  </si>
  <si>
    <r>
      <rPr>
        <b/>
        <sz val="12"/>
        <color indexed="8"/>
        <rFont val="Iskoola Pota"/>
        <family val="2"/>
      </rPr>
      <t>IR 29.</t>
    </r>
    <r>
      <rPr>
        <sz val="12"/>
        <color indexed="8"/>
        <rFont val="Iskoola Pota"/>
        <family val="2"/>
      </rPr>
      <t xml:space="preserve"> Payment from the Deposit Account belonged to Own Institution </t>
    </r>
  </si>
  <si>
    <r>
      <rPr>
        <b/>
        <sz val="12"/>
        <color indexed="8"/>
        <rFont val="Iskoola Pota"/>
        <family val="2"/>
      </rPr>
      <t>IR 30.</t>
    </r>
    <r>
      <rPr>
        <sz val="12"/>
        <color indexed="8"/>
        <rFont val="Iskoola Pota"/>
        <family val="2"/>
      </rPr>
      <t xml:space="preserve">  Payments from the Deposit Account belonged to Other Institutions </t>
    </r>
  </si>
  <si>
    <r>
      <rPr>
        <b/>
        <sz val="12"/>
        <color indexed="8"/>
        <rFont val="Iskoola Pota"/>
        <family val="2"/>
      </rPr>
      <t xml:space="preserve">IR 31. </t>
    </r>
    <r>
      <rPr>
        <sz val="12"/>
        <color indexed="8"/>
        <rFont val="Iskoola Pota"/>
        <family val="2"/>
      </rPr>
      <t xml:space="preserve"> Payment from the Advance Account belonged to own Institution</t>
    </r>
  </si>
  <si>
    <r>
      <rPr>
        <b/>
        <sz val="12"/>
        <color indexed="8"/>
        <rFont val="Iskoola Pota"/>
        <family val="2"/>
      </rPr>
      <t xml:space="preserve">IR 32. </t>
    </r>
    <r>
      <rPr>
        <sz val="12"/>
        <color indexed="8"/>
        <rFont val="Iskoola Pota"/>
        <family val="2"/>
      </rPr>
      <t xml:space="preserve"> Payment from the Advance Account belonged to Other Institutions </t>
    </r>
  </si>
  <si>
    <r>
      <rPr>
        <b/>
        <sz val="12"/>
        <color indexed="8"/>
        <rFont val="Iskoola Pota"/>
        <family val="2"/>
      </rPr>
      <t>FAR 36</t>
    </r>
    <r>
      <rPr>
        <sz val="12"/>
        <color indexed="8"/>
        <rFont val="Iskoola Pota"/>
        <family val="2"/>
      </rPr>
      <t xml:space="preserve"> - Expenditure reported for the Objects</t>
    </r>
  </si>
  <si>
    <r>
      <rPr>
        <b/>
        <sz val="12"/>
        <color indexed="8"/>
        <rFont val="Iskoola Pota"/>
        <family val="2"/>
      </rPr>
      <t>FP 38</t>
    </r>
    <r>
      <rPr>
        <sz val="12"/>
        <color indexed="8"/>
        <rFont val="Iskoola Pota"/>
        <family val="2"/>
      </rPr>
      <t xml:space="preserve"> - Non - Financial Assets</t>
    </r>
  </si>
  <si>
    <t xml:space="preserve">
Subsidies, Grants and Transfers</t>
  </si>
  <si>
    <t>Total Recurrent Expenditures (d)</t>
  </si>
  <si>
    <t>Total Revenues ( c ) = (a)+(b)</t>
  </si>
  <si>
    <t xml:space="preserve">Statement of Financial Performance for the Year Ended 31 December, 2020
 </t>
  </si>
  <si>
    <t>Net Assets/ Equity</t>
  </si>
  <si>
    <t>Net Worth</t>
  </si>
  <si>
    <t>Deposits Accounts</t>
  </si>
  <si>
    <t>Detailed Accounting Statements WPCT format 1 to 9(1) presented in pages from numbers ….. to... , and other notes to accounts presented in pages from number …. to … are form integral parts of this Final Account. These Financial Statements are prepared in accordance with generally accepted accounting principles and  most appropriate accounting principles were used as disclosed in the notes to the financial statements. We hereby certify that the figures in the above final account, the relevant accounting notes and other accounting information have been compared with the Treasury Account books and are in agreement with those numbers.</t>
  </si>
  <si>
    <t>Statement of Cash Flows for the Year Ended from 31 December, 2020</t>
  </si>
  <si>
    <t>Cash Flow Generated from Operating Activities</t>
  </si>
  <si>
    <t xml:space="preserve">
Cash Flows Generated from Operating Activities (a)</t>
  </si>
  <si>
    <t xml:space="preserve">Net Cash Flow Generated from Operating Activities (c)=(a)-(b) </t>
  </si>
  <si>
    <t>Net Cash Flow Generated from Operating and Investment Activities (g)=(c)+(f)</t>
  </si>
  <si>
    <t>Net Movement in Cash  (k)=(g)-(j)</t>
  </si>
  <si>
    <t xml:space="preserve">Opening Cash Balance as at 01st of January </t>
  </si>
  <si>
    <t xml:space="preserve">Closing Cash Balance as at 31st of December </t>
  </si>
  <si>
    <t>Less : Cash disbursed for</t>
  </si>
  <si>
    <t xml:space="preserve">Total cash disbursed for Operations  (b) </t>
  </si>
  <si>
    <t xml:space="preserve">Cash Flows Generated from Investing Activities </t>
  </si>
  <si>
    <t>Less : Cash disbursed for:</t>
  </si>
  <si>
    <t xml:space="preserve">Total Cash disbursed for Investing Activities  (e) </t>
  </si>
  <si>
    <t>Total Cash disbursed for Financing Activities  (i)</t>
  </si>
  <si>
    <t>Cash Flows Generated from Financing Activities (h)</t>
  </si>
  <si>
    <t xml:space="preserve">Cash Flows Generated from Financing Activities </t>
  </si>
  <si>
    <t>Cash Flows Generated from Financing Activities (j)=(h)-(i)</t>
  </si>
  <si>
    <t>Net Cash Flow Generated from Investing Activities (f)=(d)-(e)</t>
  </si>
  <si>
    <t>(b).   Payments for Objects belonged to other Expenditure Heads</t>
  </si>
  <si>
    <t xml:space="preserve">SCI 04 - Receipts for Deposit Accounts </t>
  </si>
  <si>
    <t>Personal Emoluments</t>
  </si>
  <si>
    <r>
      <rPr>
        <b/>
        <sz val="13"/>
        <color indexed="8"/>
        <rFont val="Calibri"/>
        <family val="2"/>
      </rPr>
      <t xml:space="preserve">SCI 07 </t>
    </r>
    <r>
      <rPr>
        <b/>
        <sz val="13"/>
        <color indexed="8"/>
        <rFont val="Iskoola Pota"/>
        <family val="2"/>
      </rPr>
      <t xml:space="preserve">-  Categorization of Other Goods and Services according to Objects </t>
    </r>
  </si>
  <si>
    <t>Stationary and Office Requisites</t>
  </si>
  <si>
    <t>Interest Payments for Leased Vehicles</t>
  </si>
  <si>
    <t>Payment of Installments for Vehicles procured under Operational Leasing</t>
  </si>
  <si>
    <r>
      <rPr>
        <b/>
        <sz val="12"/>
        <color indexed="8"/>
        <rFont val="Calibri"/>
        <family val="2"/>
      </rPr>
      <t>IR 26.</t>
    </r>
    <r>
      <rPr>
        <b/>
        <sz val="7"/>
        <color indexed="8"/>
        <rFont val="Calibri"/>
        <family val="2"/>
      </rPr>
      <t> </t>
    </r>
    <r>
      <rPr>
        <sz val="7"/>
        <color indexed="8"/>
        <rFont val="Calibri"/>
        <family val="2"/>
      </rPr>
      <t> </t>
    </r>
    <r>
      <rPr>
        <sz val="7"/>
        <color indexed="8"/>
        <rFont val="Times New Roman"/>
        <family val="1"/>
      </rPr>
      <t xml:space="preserve">    </t>
    </r>
    <r>
      <rPr>
        <sz val="12"/>
        <color indexed="8"/>
        <rFont val="Iskoola Pota"/>
        <family val="2"/>
      </rPr>
      <t xml:space="preserve">Payments for Capital Objects belonged to Other Expenditure Heads mentioned under Reconciliation Statement of Fixed Assets </t>
    </r>
  </si>
  <si>
    <r>
      <rPr>
        <b/>
        <sz val="12"/>
        <color indexed="8"/>
        <rFont val="Calibri"/>
        <family val="2"/>
      </rPr>
      <t>IR 25.</t>
    </r>
    <r>
      <rPr>
        <b/>
        <sz val="7"/>
        <color indexed="8"/>
        <rFont val="Times New Roman"/>
        <family val="1"/>
      </rPr>
      <t>    </t>
    </r>
    <r>
      <rPr>
        <sz val="7"/>
        <color indexed="8"/>
        <rFont val="Times New Roman"/>
        <family val="1"/>
      </rPr>
      <t xml:space="preserve"> </t>
    </r>
    <r>
      <rPr>
        <sz val="11"/>
        <color indexed="8"/>
        <rFont val="Times New Roman"/>
        <family val="1"/>
      </rPr>
      <t xml:space="preserve">Payments for Objects belonged to own Expenditure Head under Capital Objects mentioned under Reconciliation Statement of Fixed Assets </t>
    </r>
  </si>
  <si>
    <r>
      <rPr>
        <b/>
        <sz val="13"/>
        <color indexed="8"/>
        <rFont val="Calibri"/>
        <family val="2"/>
      </rPr>
      <t>IR 35.</t>
    </r>
    <r>
      <rPr>
        <sz val="13"/>
        <color indexed="8"/>
        <rFont val="Iskoola Pota"/>
        <family val="2"/>
      </rPr>
      <t xml:space="preserve">   Reasons for the difference between Total Receipt and Payments </t>
    </r>
  </si>
  <si>
    <r>
      <rPr>
        <b/>
        <sz val="12"/>
        <color indexed="8"/>
        <rFont val="Iskoola Pota"/>
        <family val="2"/>
      </rPr>
      <t>FAR 37</t>
    </r>
    <r>
      <rPr>
        <sz val="12"/>
        <color indexed="8"/>
        <rFont val="Iskoola Pota"/>
        <family val="2"/>
      </rPr>
      <t xml:space="preserve"> - Expenditure Irrelevant for Non-Financial Assets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</si>
</sst>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
    <numFmt numFmtId="166" formatCode="_(* #,##0_);_(* \(#,##0\);_(* &quot;-&quot;??_);_(@_)"/>
    <numFmt numFmtId="167" formatCode="#,##0.000"/>
    <numFmt numFmtId="168" formatCode="&quot;$&quot;#,##0.00"/>
  </numFmts>
  <fonts count="113">
    <font>
      <sz val="11"/>
      <color theme="1"/>
      <name val="Calibri"/>
      <family val="2"/>
    </font>
    <font>
      <sz val="11"/>
      <color indexed="8"/>
      <name val="Calibri"/>
      <family val="2"/>
    </font>
    <font>
      <b/>
      <sz val="12"/>
      <color indexed="8"/>
      <name val="Calibri"/>
      <family val="2"/>
    </font>
    <font>
      <sz val="12"/>
      <color indexed="8"/>
      <name val="Calibri"/>
      <family val="2"/>
    </font>
    <font>
      <sz val="10"/>
      <color indexed="8"/>
      <name val="Arial"/>
      <family val="2"/>
    </font>
    <font>
      <sz val="12"/>
      <color indexed="8"/>
      <name val="Iskoola Pota"/>
      <family val="2"/>
    </font>
    <font>
      <b/>
      <sz val="13"/>
      <color indexed="8"/>
      <name val="Calibri"/>
      <family val="2"/>
    </font>
    <font>
      <b/>
      <sz val="12"/>
      <color indexed="8"/>
      <name val="Iskoola Pota"/>
      <family val="2"/>
    </font>
    <font>
      <sz val="12"/>
      <color indexed="10"/>
      <name val="Iskoola Pota"/>
      <family val="2"/>
    </font>
    <font>
      <sz val="11"/>
      <color indexed="8"/>
      <name val="Iskoola Pota"/>
      <family val="2"/>
    </font>
    <font>
      <sz val="12"/>
      <name val="Arial"/>
      <family val="2"/>
    </font>
    <font>
      <b/>
      <sz val="13"/>
      <color indexed="8"/>
      <name val="Iskoola Pota"/>
      <family val="2"/>
    </font>
    <font>
      <sz val="13"/>
      <color indexed="8"/>
      <name val="Iskoola Pota"/>
      <family val="2"/>
    </font>
    <font>
      <b/>
      <sz val="7"/>
      <color indexed="8"/>
      <name val="Times New Roman"/>
      <family val="1"/>
    </font>
    <font>
      <sz val="7"/>
      <color indexed="8"/>
      <name val="Times New Roman"/>
      <family val="1"/>
    </font>
    <font>
      <b/>
      <sz val="7"/>
      <color indexed="8"/>
      <name val="Calibri"/>
      <family val="2"/>
    </font>
    <font>
      <sz val="7"/>
      <color indexed="8"/>
      <name val="Calibri"/>
      <family val="2"/>
    </font>
    <font>
      <b/>
      <sz val="13"/>
      <name val="Times New Roman"/>
      <family val="1"/>
    </font>
    <font>
      <b/>
      <u val="single"/>
      <sz val="13"/>
      <name val="Times New Roman"/>
      <family val="1"/>
    </font>
    <font>
      <sz val="13"/>
      <name val="Times New Roman"/>
      <family val="1"/>
    </font>
    <font>
      <b/>
      <sz val="11"/>
      <color indexed="8"/>
      <name val="Iskoola Pota"/>
      <family val="2"/>
    </font>
    <font>
      <sz val="12"/>
      <name val="Iskoola Pota"/>
      <family val="2"/>
    </font>
    <font>
      <sz val="11"/>
      <color indexed="8"/>
      <name val="Times New Roman"/>
      <family val="1"/>
    </font>
    <font>
      <b/>
      <sz val="7"/>
      <color indexed="8"/>
      <name val="Iskoola Pota"/>
      <family val="2"/>
    </font>
    <font>
      <sz val="7"/>
      <color indexed="8"/>
      <name val="Iskoola Pot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2.5"/>
      <color indexed="8"/>
      <name val="Calibri"/>
      <family val="2"/>
    </font>
    <font>
      <b/>
      <sz val="12.5"/>
      <color indexed="8"/>
      <name val="Calibri"/>
      <family val="2"/>
    </font>
    <font>
      <b/>
      <u val="single"/>
      <sz val="12"/>
      <color indexed="8"/>
      <name val="Iskoola Pota"/>
      <family val="2"/>
    </font>
    <font>
      <b/>
      <u val="single"/>
      <sz val="14"/>
      <color indexed="8"/>
      <name val="Iskoola Pota"/>
      <family val="2"/>
    </font>
    <font>
      <b/>
      <sz val="13"/>
      <color indexed="8"/>
      <name val="Times New Roman"/>
      <family val="1"/>
    </font>
    <font>
      <b/>
      <sz val="12"/>
      <color indexed="8"/>
      <name val="Times New Roman"/>
      <family val="1"/>
    </font>
    <font>
      <sz val="12"/>
      <color indexed="8"/>
      <name val="Times New Roman"/>
      <family val="1"/>
    </font>
    <font>
      <sz val="13"/>
      <color indexed="8"/>
      <name val="Times New Roman"/>
      <family val="1"/>
    </font>
    <font>
      <sz val="10"/>
      <color indexed="8"/>
      <name val="Times New Roman"/>
      <family val="1"/>
    </font>
    <font>
      <b/>
      <u val="single"/>
      <sz val="12.5"/>
      <color indexed="8"/>
      <name val="Iskoola Pota"/>
      <family val="2"/>
    </font>
    <font>
      <b/>
      <sz val="12.5"/>
      <color indexed="8"/>
      <name val="Iskoola Pota"/>
      <family val="2"/>
    </font>
    <font>
      <b/>
      <u val="single"/>
      <sz val="13"/>
      <color indexed="8"/>
      <name val="Iskoola Pota"/>
      <family val="2"/>
    </font>
    <font>
      <b/>
      <sz val="14"/>
      <color indexed="8"/>
      <name val="Iskoola Pota"/>
      <family val="2"/>
    </font>
    <font>
      <b/>
      <sz val="14.5"/>
      <color indexed="8"/>
      <name val="Calibri"/>
      <family val="2"/>
    </font>
    <font>
      <b/>
      <u val="single"/>
      <sz val="14"/>
      <color indexed="8"/>
      <name val="Calibri"/>
      <family val="2"/>
    </font>
    <font>
      <b/>
      <u val="single"/>
      <sz val="12"/>
      <color indexed="8"/>
      <name val="Times New Roman"/>
      <family val="1"/>
    </font>
    <font>
      <b/>
      <u val="single"/>
      <sz val="13"/>
      <color indexed="8"/>
      <name val="Times New Roman"/>
      <family val="1"/>
    </font>
    <font>
      <b/>
      <sz val="10.5"/>
      <color indexed="8"/>
      <name val="Iskoola Pot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3"/>
      <color theme="1"/>
      <name val="Calibri"/>
      <family val="2"/>
    </font>
    <font>
      <b/>
      <sz val="13"/>
      <color theme="1"/>
      <name val="Calibri"/>
      <family val="2"/>
    </font>
    <font>
      <sz val="12.5"/>
      <color theme="1"/>
      <name val="Calibri"/>
      <family val="2"/>
    </font>
    <font>
      <b/>
      <sz val="12.5"/>
      <color theme="1"/>
      <name val="Calibri"/>
      <family val="2"/>
    </font>
    <font>
      <b/>
      <u val="single"/>
      <sz val="12"/>
      <color theme="1"/>
      <name val="Iskoola Pota"/>
      <family val="2"/>
    </font>
    <font>
      <b/>
      <sz val="12"/>
      <color theme="1"/>
      <name val="Iskoola Pota"/>
      <family val="2"/>
    </font>
    <font>
      <sz val="12"/>
      <color theme="1"/>
      <name val="Iskoola Pota"/>
      <family val="2"/>
    </font>
    <font>
      <b/>
      <u val="single"/>
      <sz val="14"/>
      <color theme="1"/>
      <name val="Iskoola Pota"/>
      <family val="2"/>
    </font>
    <font>
      <sz val="11"/>
      <color theme="1"/>
      <name val="Iskoola Pota"/>
      <family val="2"/>
    </font>
    <font>
      <b/>
      <sz val="13"/>
      <color theme="1"/>
      <name val="Iskoola Pota"/>
      <family val="2"/>
    </font>
    <font>
      <sz val="13"/>
      <color theme="1"/>
      <name val="Iskoola Pota"/>
      <family val="2"/>
    </font>
    <font>
      <b/>
      <sz val="11"/>
      <color theme="1"/>
      <name val="Iskoola Pota"/>
      <family val="2"/>
    </font>
    <font>
      <sz val="12"/>
      <color rgb="FF000000"/>
      <name val="Iskoola Pota"/>
      <family val="2"/>
    </font>
    <font>
      <b/>
      <sz val="13"/>
      <color theme="1"/>
      <name val="Times New Roman"/>
      <family val="1"/>
    </font>
    <font>
      <b/>
      <sz val="12"/>
      <color theme="1"/>
      <name val="Times New Roman"/>
      <family val="1"/>
    </font>
    <font>
      <sz val="12"/>
      <color theme="1"/>
      <name val="Times New Roman"/>
      <family val="1"/>
    </font>
    <font>
      <sz val="13"/>
      <color theme="1"/>
      <name val="Times New Roman"/>
      <family val="1"/>
    </font>
    <font>
      <sz val="10"/>
      <color theme="1"/>
      <name val="Times New Roman"/>
      <family val="1"/>
    </font>
    <font>
      <sz val="10"/>
      <color rgb="FF0A030A"/>
      <name val="Times New Roman"/>
      <family val="1"/>
    </font>
    <font>
      <b/>
      <u val="single"/>
      <sz val="12.5"/>
      <color theme="1"/>
      <name val="Iskoola Pota"/>
      <family val="2"/>
    </font>
    <font>
      <b/>
      <sz val="12.5"/>
      <color theme="1"/>
      <name val="Iskoola Pota"/>
      <family val="2"/>
    </font>
    <font>
      <sz val="12"/>
      <color rgb="FF0A030A"/>
      <name val="Times New Roman"/>
      <family val="1"/>
    </font>
    <font>
      <b/>
      <u val="single"/>
      <sz val="13"/>
      <color theme="1"/>
      <name val="Iskoola Pota"/>
      <family val="2"/>
    </font>
    <font>
      <b/>
      <sz val="14"/>
      <color theme="1"/>
      <name val="Iskoola Pota"/>
      <family val="2"/>
    </font>
    <font>
      <b/>
      <sz val="14.5"/>
      <color theme="1"/>
      <name val="Calibri"/>
      <family val="2"/>
    </font>
    <font>
      <b/>
      <u val="single"/>
      <sz val="12"/>
      <color theme="1"/>
      <name val="Times New Roman"/>
      <family val="1"/>
    </font>
    <font>
      <b/>
      <u val="single"/>
      <sz val="13"/>
      <color theme="1"/>
      <name val="Times New Roman"/>
      <family val="1"/>
    </font>
    <font>
      <b/>
      <u val="single"/>
      <sz val="14"/>
      <color theme="1"/>
      <name val="Calibri"/>
      <family val="2"/>
    </font>
    <font>
      <b/>
      <sz val="10.5"/>
      <color theme="1"/>
      <name val="Iskoola Pot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F8F8F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style="thin"/>
      <top style="thin"/>
      <bottom/>
    </border>
    <border>
      <left/>
      <right style="thin"/>
      <top/>
      <bottom/>
    </border>
    <border>
      <left style="thin"/>
      <right style="thin"/>
      <top style="thin"/>
      <bottom style="thin"/>
    </border>
    <border>
      <left style="thin"/>
      <right style="thin"/>
      <top/>
      <bottom style="thin"/>
    </border>
    <border>
      <left style="thin"/>
      <right/>
      <top/>
      <bottom/>
    </border>
    <border>
      <left/>
      <right/>
      <top style="thin"/>
      <bottom style="double"/>
    </border>
    <border>
      <left style="thin"/>
      <right style="thin"/>
      <top style="thin"/>
      <bottom style="double"/>
    </border>
    <border>
      <left style="thin"/>
      <right/>
      <top style="thin"/>
      <bottom/>
    </border>
    <border>
      <left/>
      <right/>
      <top style="thin"/>
      <bottom/>
    </border>
    <border>
      <left style="thin"/>
      <right/>
      <top/>
      <bottom style="thin"/>
    </border>
    <border>
      <left/>
      <right style="thin"/>
      <top/>
      <bottom style="thin"/>
    </border>
    <border>
      <left style="medium"/>
      <right style="medium"/>
      <top style="medium"/>
      <bottom style="medium"/>
    </border>
    <border>
      <left/>
      <right/>
      <top/>
      <bottom style="double"/>
    </border>
    <border>
      <left style="medium"/>
      <right style="thin"/>
      <top style="thin"/>
      <bottom/>
    </border>
    <border>
      <left/>
      <right style="medium"/>
      <top style="medium"/>
      <bottom style="medium"/>
    </border>
    <border>
      <left style="medium"/>
      <right style="medium"/>
      <top/>
      <bottom style="medium"/>
    </border>
    <border>
      <left/>
      <right style="medium"/>
      <top/>
      <bottom style="medium"/>
    </border>
    <border>
      <left style="thin"/>
      <right style="medium"/>
      <top/>
      <bottom/>
    </border>
    <border>
      <left style="thin"/>
      <right style="medium"/>
      <top style="thin"/>
      <bottom style="thin"/>
    </border>
    <border>
      <left style="thin"/>
      <right style="medium"/>
      <top/>
      <bottom style="thin"/>
    </border>
    <border>
      <left style="thin"/>
      <right style="medium"/>
      <top style="thin"/>
      <bottom style="double"/>
    </border>
    <border>
      <left style="medium"/>
      <right/>
      <top/>
      <bottom style="medium"/>
    </border>
    <border>
      <left style="thin"/>
      <right style="thin"/>
      <top/>
      <bottom style="medium"/>
    </border>
    <border>
      <left style="thin"/>
      <right style="medium"/>
      <top/>
      <bottom style="medium"/>
    </border>
    <border>
      <left style="medium"/>
      <right/>
      <top/>
      <bottom/>
    </border>
    <border>
      <left/>
      <right style="medium">
        <color rgb="FFE1E1E1"/>
      </right>
      <top/>
      <bottom style="medium">
        <color rgb="FFE1E1E1"/>
      </bottom>
    </border>
    <border>
      <left/>
      <right/>
      <top style="thin"/>
      <bottom style="thin"/>
    </border>
    <border>
      <left style="medium"/>
      <right style="thin"/>
      <top/>
      <bottom/>
    </border>
    <border>
      <left/>
      <right style="medium"/>
      <top/>
      <bottom/>
    </border>
    <border>
      <left style="medium"/>
      <right/>
      <top style="medium"/>
      <bottom/>
    </border>
    <border>
      <left style="medium"/>
      <right style="medium"/>
      <top style="medium"/>
      <bottom/>
    </border>
    <border>
      <left style="medium"/>
      <right style="medium"/>
      <top/>
      <bottom/>
    </border>
    <border>
      <left style="medium"/>
      <right style="medium"/>
      <top/>
      <bottom style="thin"/>
    </border>
    <border>
      <left style="medium"/>
      <right style="medium"/>
      <top style="thin"/>
      <bottom/>
    </border>
    <border>
      <left style="medium"/>
      <right style="medium"/>
      <top style="thin"/>
      <bottom style="thin"/>
    </border>
    <border>
      <left style="medium"/>
      <right/>
      <top style="medium"/>
      <bottom style="thin"/>
    </border>
    <border>
      <left/>
      <right/>
      <top style="medium"/>
      <bottom style="thin"/>
    </border>
    <border>
      <left/>
      <right style="medium"/>
      <top style="medium"/>
      <bottom style="thin"/>
    </border>
    <border>
      <left/>
      <right/>
      <top style="medium"/>
      <bottom/>
    </border>
    <border>
      <left/>
      <right style="medium"/>
      <top style="medium"/>
      <bottom/>
    </border>
    <border>
      <left/>
      <right/>
      <top/>
      <bottom style="thin"/>
    </border>
    <border>
      <left/>
      <right/>
      <top style="medium"/>
      <bottom style="medium"/>
    </border>
    <border>
      <left style="medium"/>
      <right/>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10" fillId="0" borderId="0">
      <alignment/>
      <protection/>
    </xf>
    <xf numFmtId="0" fontId="67" fillId="0" borderId="0">
      <alignment/>
      <protection/>
    </xf>
    <xf numFmtId="0" fontId="4" fillId="0" borderId="0">
      <alignment vertical="top"/>
      <protection/>
    </xf>
    <xf numFmtId="0" fontId="67"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81">
    <xf numFmtId="0" fontId="0" fillId="0" borderId="0" xfId="0" applyFont="1" applyAlignment="1">
      <alignment/>
    </xf>
    <xf numFmtId="0" fontId="0" fillId="0" borderId="0" xfId="0" applyAlignment="1">
      <alignment wrapText="1"/>
    </xf>
    <xf numFmtId="0" fontId="82" fillId="0" borderId="0" xfId="0" applyFont="1" applyAlignment="1">
      <alignment/>
    </xf>
    <xf numFmtId="0" fontId="82" fillId="0" borderId="0" xfId="0" applyFont="1" applyAlignment="1">
      <alignment horizontal="center" vertical="center"/>
    </xf>
    <xf numFmtId="0" fontId="83" fillId="0" borderId="0" xfId="0" applyFont="1" applyAlignment="1">
      <alignment/>
    </xf>
    <xf numFmtId="0" fontId="83" fillId="0" borderId="0" xfId="0" applyFont="1" applyAlignment="1">
      <alignment/>
    </xf>
    <xf numFmtId="0" fontId="82" fillId="0" borderId="0" xfId="0" applyFont="1" applyAlignment="1">
      <alignment vertical="center"/>
    </xf>
    <xf numFmtId="43" fontId="0" fillId="0" borderId="0" xfId="42" applyFont="1" applyAlignment="1">
      <alignment/>
    </xf>
    <xf numFmtId="0" fontId="80" fillId="0" borderId="10" xfId="0" applyFont="1" applyBorder="1" applyAlignment="1">
      <alignment horizontal="center" vertical="center"/>
    </xf>
    <xf numFmtId="0" fontId="80" fillId="0" borderId="11" xfId="0" applyFont="1" applyBorder="1" applyAlignment="1">
      <alignment horizontal="center"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49" fontId="80" fillId="0" borderId="13" xfId="0" applyNumberFormat="1" applyFont="1" applyBorder="1" applyAlignment="1">
      <alignment horizontal="center" vertical="center"/>
    </xf>
    <xf numFmtId="49" fontId="80" fillId="0" borderId="11" xfId="0" applyNumberFormat="1" applyFont="1" applyBorder="1" applyAlignment="1">
      <alignment horizontal="center" vertical="center"/>
    </xf>
    <xf numFmtId="0" fontId="0" fillId="0" borderId="14" xfId="0" applyBorder="1" applyAlignment="1">
      <alignment/>
    </xf>
    <xf numFmtId="0" fontId="80" fillId="0" borderId="14" xfId="0" applyFont="1" applyBorder="1" applyAlignment="1">
      <alignment vertical="center" wrapText="1"/>
    </xf>
    <xf numFmtId="0" fontId="0" fillId="0" borderId="11" xfId="0" applyBorder="1" applyAlignment="1">
      <alignment/>
    </xf>
    <xf numFmtId="0" fontId="0" fillId="0" borderId="11" xfId="0" applyBorder="1" applyAlignment="1">
      <alignment vertical="center" wrapText="1"/>
    </xf>
    <xf numFmtId="0" fontId="0" fillId="0" borderId="15" xfId="0" applyBorder="1" applyAlignment="1">
      <alignment vertical="center" wrapText="1"/>
    </xf>
    <xf numFmtId="0" fontId="0" fillId="0" borderId="10" xfId="0" applyBorder="1" applyAlignment="1">
      <alignment/>
    </xf>
    <xf numFmtId="0" fontId="0" fillId="0" borderId="15" xfId="0" applyBorder="1" applyAlignment="1">
      <alignment/>
    </xf>
    <xf numFmtId="0" fontId="80" fillId="0" borderId="14" xfId="0" applyFont="1" applyFill="1" applyBorder="1" applyAlignment="1">
      <alignment horizontal="center"/>
    </xf>
    <xf numFmtId="0" fontId="0" fillId="0" borderId="0" xfId="0" applyFill="1" applyAlignment="1">
      <alignment/>
    </xf>
    <xf numFmtId="37" fontId="0" fillId="0" borderId="0" xfId="0" applyNumberFormat="1" applyAlignment="1">
      <alignment/>
    </xf>
    <xf numFmtId="37" fontId="0" fillId="0" borderId="0" xfId="0" applyNumberFormat="1" applyAlignment="1">
      <alignment vertical="center"/>
    </xf>
    <xf numFmtId="0" fontId="67" fillId="0" borderId="0" xfId="59" applyAlignment="1">
      <alignment vertical="top"/>
      <protection/>
    </xf>
    <xf numFmtId="0" fontId="67" fillId="0" borderId="0" xfId="59">
      <alignment/>
      <protection/>
    </xf>
    <xf numFmtId="165" fontId="67" fillId="0" borderId="0" xfId="59" applyNumberFormat="1" applyAlignment="1">
      <alignment vertical="top"/>
      <protection/>
    </xf>
    <xf numFmtId="43" fontId="0" fillId="0" borderId="10" xfId="42" applyFont="1" applyBorder="1" applyAlignment="1">
      <alignment horizontal="center" vertical="center"/>
    </xf>
    <xf numFmtId="43" fontId="0" fillId="0" borderId="10" xfId="42" applyFont="1" applyBorder="1" applyAlignment="1">
      <alignment/>
    </xf>
    <xf numFmtId="43" fontId="0" fillId="0" borderId="11" xfId="42" applyFont="1" applyBorder="1" applyAlignment="1">
      <alignment/>
    </xf>
    <xf numFmtId="43" fontId="0" fillId="0" borderId="15" xfId="42" applyFont="1" applyBorder="1" applyAlignment="1">
      <alignment/>
    </xf>
    <xf numFmtId="43" fontId="80" fillId="0" borderId="14" xfId="42" applyFont="1" applyBorder="1" applyAlignment="1">
      <alignment horizontal="right"/>
    </xf>
    <xf numFmtId="0" fontId="0" fillId="0" borderId="15" xfId="42" applyNumberFormat="1" applyFont="1" applyBorder="1" applyAlignment="1">
      <alignment horizontal="center" vertical="center"/>
    </xf>
    <xf numFmtId="0" fontId="0" fillId="0" borderId="15" xfId="0" applyNumberFormat="1" applyBorder="1" applyAlignment="1">
      <alignment horizontal="center" vertical="center"/>
    </xf>
    <xf numFmtId="43" fontId="0" fillId="0" borderId="0" xfId="0" applyNumberFormat="1" applyAlignment="1">
      <alignment/>
    </xf>
    <xf numFmtId="164" fontId="0" fillId="0" borderId="0" xfId="0" applyNumberFormat="1" applyAlignment="1">
      <alignment/>
    </xf>
    <xf numFmtId="0" fontId="0" fillId="33" borderId="0" xfId="0" applyFill="1" applyAlignment="1">
      <alignment/>
    </xf>
    <xf numFmtId="43" fontId="0" fillId="33" borderId="0" xfId="42" applyFont="1" applyFill="1" applyAlignment="1">
      <alignment/>
    </xf>
    <xf numFmtId="164" fontId="0" fillId="0" borderId="10" xfId="0" applyNumberFormat="1" applyBorder="1" applyAlignment="1">
      <alignment/>
    </xf>
    <xf numFmtId="166" fontId="0" fillId="0" borderId="0" xfId="42" applyNumberFormat="1" applyFont="1" applyAlignment="1">
      <alignment/>
    </xf>
    <xf numFmtId="165" fontId="67" fillId="0" borderId="0" xfId="59" applyNumberFormat="1">
      <alignment/>
      <protection/>
    </xf>
    <xf numFmtId="167" fontId="67" fillId="0" borderId="0" xfId="59" applyNumberFormat="1">
      <alignment/>
      <protection/>
    </xf>
    <xf numFmtId="0" fontId="0" fillId="0" borderId="10" xfId="0" applyBorder="1" applyAlignment="1">
      <alignment horizontal="center" vertical="center"/>
    </xf>
    <xf numFmtId="0" fontId="0" fillId="0" borderId="15" xfId="0" applyBorder="1" applyAlignment="1">
      <alignment horizontal="center" vertical="center"/>
    </xf>
    <xf numFmtId="166" fontId="0" fillId="0" borderId="0" xfId="42" applyNumberFormat="1" applyFont="1" applyAlignment="1">
      <alignment horizontal="center"/>
    </xf>
    <xf numFmtId="166" fontId="0" fillId="0" borderId="14" xfId="0" applyNumberFormat="1" applyBorder="1" applyAlignment="1">
      <alignment/>
    </xf>
    <xf numFmtId="0" fontId="0" fillId="0" borderId="0" xfId="42" applyNumberFormat="1" applyFont="1" applyAlignment="1">
      <alignment/>
    </xf>
    <xf numFmtId="0" fontId="67" fillId="0" borderId="0" xfId="61">
      <alignment/>
      <protection/>
    </xf>
    <xf numFmtId="0" fontId="67" fillId="0" borderId="0" xfId="61" applyAlignment="1">
      <alignment vertical="top"/>
      <protection/>
    </xf>
    <xf numFmtId="43" fontId="67" fillId="0" borderId="0" xfId="42" applyFont="1" applyAlignment="1">
      <alignment/>
    </xf>
    <xf numFmtId="43" fontId="0" fillId="0" borderId="0" xfId="42" applyFont="1" applyFill="1" applyAlignment="1">
      <alignment/>
    </xf>
    <xf numFmtId="0" fontId="67" fillId="0" borderId="0" xfId="59" applyFont="1" applyAlignment="1">
      <alignment vertical="top"/>
      <protection/>
    </xf>
    <xf numFmtId="0" fontId="67" fillId="0" borderId="16" xfId="59" applyBorder="1" applyAlignment="1">
      <alignment vertical="top"/>
      <protection/>
    </xf>
    <xf numFmtId="0" fontId="67" fillId="0" borderId="16" xfId="59" applyBorder="1">
      <alignment/>
      <protection/>
    </xf>
    <xf numFmtId="165" fontId="67" fillId="0" borderId="16" xfId="59" applyNumberFormat="1" applyBorder="1">
      <alignment/>
      <protection/>
    </xf>
    <xf numFmtId="166" fontId="67" fillId="0" borderId="0" xfId="42" applyNumberFormat="1" applyFont="1" applyAlignment="1">
      <alignment vertical="top"/>
    </xf>
    <xf numFmtId="166" fontId="67" fillId="0" borderId="0" xfId="42" applyNumberFormat="1" applyFont="1" applyAlignment="1">
      <alignment/>
    </xf>
    <xf numFmtId="166" fontId="67" fillId="0" borderId="0" xfId="61" applyNumberFormat="1">
      <alignment/>
      <protection/>
    </xf>
    <xf numFmtId="0" fontId="82" fillId="0" borderId="0" xfId="0" applyFont="1" applyFill="1" applyAlignment="1">
      <alignment vertical="center"/>
    </xf>
    <xf numFmtId="37" fontId="0" fillId="0" borderId="0" xfId="0" applyNumberFormat="1" applyFill="1" applyAlignment="1">
      <alignment vertical="center"/>
    </xf>
    <xf numFmtId="0" fontId="0" fillId="0" borderId="0" xfId="0" applyFill="1" applyAlignment="1">
      <alignment vertical="center"/>
    </xf>
    <xf numFmtId="0" fontId="0" fillId="0" borderId="0" xfId="0" applyAlignment="1">
      <alignment vertical="top"/>
    </xf>
    <xf numFmtId="4" fontId="0" fillId="0" borderId="0" xfId="0" applyNumberFormat="1" applyAlignment="1">
      <alignment vertical="top"/>
    </xf>
    <xf numFmtId="4" fontId="67" fillId="0" borderId="0" xfId="59" applyNumberFormat="1">
      <alignment/>
      <protection/>
    </xf>
    <xf numFmtId="0" fontId="84" fillId="0" borderId="0" xfId="0" applyFont="1" applyAlignment="1">
      <alignment/>
    </xf>
    <xf numFmtId="0" fontId="85" fillId="0" borderId="0" xfId="0" applyFont="1" applyAlignment="1">
      <alignment/>
    </xf>
    <xf numFmtId="0" fontId="85" fillId="0" borderId="0" xfId="0" applyFont="1" applyAlignment="1">
      <alignment horizontal="center"/>
    </xf>
    <xf numFmtId="0" fontId="84" fillId="0" borderId="0" xfId="0" applyFont="1" applyAlignment="1">
      <alignment horizontal="center" vertical="center"/>
    </xf>
    <xf numFmtId="166" fontId="84" fillId="0" borderId="0" xfId="42" applyNumberFormat="1" applyFont="1" applyAlignment="1">
      <alignment/>
    </xf>
    <xf numFmtId="0" fontId="86" fillId="0" borderId="0" xfId="0" applyFont="1" applyAlignment="1">
      <alignment/>
    </xf>
    <xf numFmtId="0" fontId="87" fillId="0" borderId="0" xfId="0" applyFont="1" applyFill="1" applyAlignment="1">
      <alignment horizontal="center" vertical="center"/>
    </xf>
    <xf numFmtId="3" fontId="86" fillId="0" borderId="0" xfId="0" applyNumberFormat="1" applyFont="1" applyFill="1" applyAlignment="1">
      <alignment vertical="center"/>
    </xf>
    <xf numFmtId="166" fontId="86" fillId="0" borderId="0" xfId="0" applyNumberFormat="1" applyFont="1" applyFill="1" applyAlignment="1">
      <alignment vertical="center"/>
    </xf>
    <xf numFmtId="166" fontId="86" fillId="0" borderId="0" xfId="0" applyNumberFormat="1" applyFont="1" applyFill="1" applyAlignment="1">
      <alignment horizontal="center" vertical="center"/>
    </xf>
    <xf numFmtId="0" fontId="87" fillId="0" borderId="0" xfId="0" applyFont="1" applyAlignment="1">
      <alignment/>
    </xf>
    <xf numFmtId="166" fontId="87" fillId="0" borderId="17" xfId="0" applyNumberFormat="1" applyFont="1" applyFill="1" applyBorder="1" applyAlignment="1">
      <alignment vertical="center"/>
    </xf>
    <xf numFmtId="166" fontId="87" fillId="0" borderId="0" xfId="0" applyNumberFormat="1" applyFont="1" applyFill="1" applyAlignment="1">
      <alignment vertical="center"/>
    </xf>
    <xf numFmtId="166" fontId="87" fillId="0" borderId="17" xfId="0" applyNumberFormat="1" applyFont="1" applyFill="1" applyBorder="1" applyAlignment="1">
      <alignment horizontal="center" vertical="center"/>
    </xf>
    <xf numFmtId="0" fontId="86" fillId="0" borderId="0" xfId="0" applyFont="1" applyAlignment="1">
      <alignment wrapText="1"/>
    </xf>
    <xf numFmtId="166" fontId="86" fillId="0" borderId="0" xfId="0" applyNumberFormat="1" applyFont="1" applyFill="1" applyBorder="1" applyAlignment="1">
      <alignment vertical="center"/>
    </xf>
    <xf numFmtId="0" fontId="87" fillId="0" borderId="0" xfId="0" applyFont="1" applyAlignment="1">
      <alignment wrapText="1"/>
    </xf>
    <xf numFmtId="166" fontId="85" fillId="0" borderId="17" xfId="42" applyNumberFormat="1" applyFont="1" applyBorder="1" applyAlignment="1">
      <alignment/>
    </xf>
    <xf numFmtId="0" fontId="88" fillId="0" borderId="0" xfId="0" applyFont="1" applyAlignment="1">
      <alignment horizontal="justify"/>
    </xf>
    <xf numFmtId="0" fontId="89" fillId="0" borderId="0" xfId="0" applyFont="1" applyAlignment="1">
      <alignment horizontal="justify"/>
    </xf>
    <xf numFmtId="0" fontId="90" fillId="0" borderId="0" xfId="0" applyFont="1" applyAlignment="1">
      <alignment horizontal="justify"/>
    </xf>
    <xf numFmtId="0" fontId="82" fillId="0" borderId="0" xfId="0" applyFont="1" applyAlignment="1">
      <alignment horizontal="justify"/>
    </xf>
    <xf numFmtId="0" fontId="90" fillId="0" borderId="0" xfId="0" applyFont="1" applyAlignment="1">
      <alignment/>
    </xf>
    <xf numFmtId="0" fontId="82" fillId="0" borderId="0" xfId="0" applyFont="1" applyAlignment="1">
      <alignment wrapText="1"/>
    </xf>
    <xf numFmtId="0" fontId="82" fillId="0" borderId="0" xfId="0" applyFont="1" applyAlignment="1">
      <alignment vertical="center" wrapText="1"/>
    </xf>
    <xf numFmtId="0" fontId="90" fillId="0" borderId="0" xfId="0" applyFont="1" applyAlignment="1">
      <alignment vertical="center"/>
    </xf>
    <xf numFmtId="0" fontId="90" fillId="0" borderId="10" xfId="0" applyFont="1" applyBorder="1" applyAlignment="1">
      <alignment/>
    </xf>
    <xf numFmtId="0" fontId="90" fillId="0" borderId="14" xfId="0" applyFont="1" applyBorder="1" applyAlignment="1">
      <alignment horizontal="center" wrapText="1"/>
    </xf>
    <xf numFmtId="0" fontId="90" fillId="0" borderId="14" xfId="0" applyFont="1" applyBorder="1" applyAlignment="1">
      <alignment horizontal="center" vertical="center"/>
    </xf>
    <xf numFmtId="0" fontId="91" fillId="0" borderId="11" xfId="0" applyFont="1" applyBorder="1" applyAlignment="1">
      <alignment/>
    </xf>
    <xf numFmtId="0" fontId="90" fillId="0" borderId="11" xfId="0" applyFont="1" applyBorder="1" applyAlignment="1">
      <alignment horizontal="center"/>
    </xf>
    <xf numFmtId="0" fontId="90" fillId="0" borderId="11" xfId="0" applyFont="1" applyBorder="1" applyAlignment="1">
      <alignment/>
    </xf>
    <xf numFmtId="0" fontId="90" fillId="0" borderId="11" xfId="0" applyFont="1" applyBorder="1" applyAlignment="1">
      <alignment horizontal="right"/>
    </xf>
    <xf numFmtId="0" fontId="90" fillId="0" borderId="14" xfId="0" applyFont="1" applyBorder="1" applyAlignment="1">
      <alignment horizontal="right"/>
    </xf>
    <xf numFmtId="0" fontId="90" fillId="0" borderId="15" xfId="0" applyFont="1" applyBorder="1" applyAlignment="1">
      <alignment horizontal="right"/>
    </xf>
    <xf numFmtId="0" fontId="90" fillId="0" borderId="11" xfId="0" applyFont="1" applyBorder="1" applyAlignment="1">
      <alignment wrapText="1"/>
    </xf>
    <xf numFmtId="0" fontId="88" fillId="0" borderId="11" xfId="0" applyFont="1" applyBorder="1" applyAlignment="1">
      <alignment/>
    </xf>
    <xf numFmtId="0" fontId="90" fillId="0" borderId="16" xfId="0" applyFont="1" applyBorder="1" applyAlignment="1">
      <alignment horizontal="center"/>
    </xf>
    <xf numFmtId="0" fontId="90" fillId="0" borderId="16" xfId="0" applyFont="1" applyBorder="1" applyAlignment="1">
      <alignment/>
    </xf>
    <xf numFmtId="0" fontId="91" fillId="0" borderId="11" xfId="0" applyFont="1" applyBorder="1" applyAlignment="1">
      <alignment wrapText="1"/>
    </xf>
    <xf numFmtId="0" fontId="92" fillId="0" borderId="11" xfId="0" applyFont="1" applyBorder="1" applyAlignment="1">
      <alignment/>
    </xf>
    <xf numFmtId="0" fontId="92" fillId="0" borderId="16" xfId="0" applyFont="1" applyBorder="1" applyAlignment="1">
      <alignment horizontal="center"/>
    </xf>
    <xf numFmtId="0" fontId="92" fillId="0" borderId="16" xfId="0" applyFont="1" applyBorder="1" applyAlignment="1">
      <alignment/>
    </xf>
    <xf numFmtId="0" fontId="90" fillId="0" borderId="18" xfId="0" applyFont="1" applyBorder="1" applyAlignment="1">
      <alignment horizontal="right"/>
    </xf>
    <xf numFmtId="0" fontId="92" fillId="0" borderId="0" xfId="0" applyFont="1" applyBorder="1" applyAlignment="1">
      <alignment/>
    </xf>
    <xf numFmtId="0" fontId="92" fillId="0" borderId="0" xfId="0" applyFont="1" applyBorder="1" applyAlignment="1">
      <alignment horizontal="center"/>
    </xf>
    <xf numFmtId="0" fontId="0" fillId="0" borderId="0" xfId="0" applyFont="1" applyBorder="1" applyAlignment="1">
      <alignment/>
    </xf>
    <xf numFmtId="0" fontId="80" fillId="0" borderId="0" xfId="0" applyFont="1" applyAlignment="1">
      <alignment horizontal="right"/>
    </xf>
    <xf numFmtId="0" fontId="80" fillId="0" borderId="19" xfId="0" applyFont="1" applyBorder="1" applyAlignment="1">
      <alignment/>
    </xf>
    <xf numFmtId="0" fontId="0" fillId="0" borderId="20" xfId="0" applyBorder="1" applyAlignment="1">
      <alignment/>
    </xf>
    <xf numFmtId="0" fontId="0" fillId="0" borderId="11" xfId="0" applyBorder="1" applyAlignment="1">
      <alignment horizontal="right"/>
    </xf>
    <xf numFmtId="0" fontId="83" fillId="0" borderId="11" xfId="0" applyFont="1" applyBorder="1" applyAlignment="1">
      <alignment horizontal="right"/>
    </xf>
    <xf numFmtId="0" fontId="0" fillId="0" borderId="15" xfId="0" applyBorder="1" applyAlignment="1">
      <alignment horizontal="right"/>
    </xf>
    <xf numFmtId="0" fontId="0" fillId="0" borderId="0" xfId="0" applyAlignment="1">
      <alignment horizontal="right"/>
    </xf>
    <xf numFmtId="0" fontId="0" fillId="0" borderId="13" xfId="0" applyBorder="1" applyAlignment="1">
      <alignment/>
    </xf>
    <xf numFmtId="0" fontId="80" fillId="0" borderId="21" xfId="0" applyFont="1" applyBorder="1" applyAlignment="1">
      <alignment wrapText="1"/>
    </xf>
    <xf numFmtId="0" fontId="0" fillId="0" borderId="22" xfId="0" applyBorder="1" applyAlignment="1">
      <alignment/>
    </xf>
    <xf numFmtId="0" fontId="0" fillId="0" borderId="10" xfId="0" applyBorder="1" applyAlignment="1">
      <alignment wrapText="1"/>
    </xf>
    <xf numFmtId="0" fontId="0" fillId="0" borderId="11" xfId="0" applyBorder="1" applyAlignment="1">
      <alignment wrapText="1"/>
    </xf>
    <xf numFmtId="0" fontId="80" fillId="0" borderId="11" xfId="0" applyFont="1" applyBorder="1" applyAlignment="1">
      <alignment wrapText="1"/>
    </xf>
    <xf numFmtId="0" fontId="0" fillId="0" borderId="15" xfId="0" applyBorder="1" applyAlignment="1">
      <alignment wrapText="1"/>
    </xf>
    <xf numFmtId="0" fontId="83" fillId="0" borderId="0" xfId="0" applyFont="1" applyBorder="1" applyAlignment="1">
      <alignment horizontal="right"/>
    </xf>
    <xf numFmtId="0" fontId="82" fillId="0" borderId="13" xfId="0" applyFont="1" applyBorder="1" applyAlignment="1">
      <alignment horizontal="center"/>
    </xf>
    <xf numFmtId="0" fontId="10" fillId="0" borderId="0" xfId="58" applyFont="1" applyBorder="1" applyAlignment="1">
      <alignment horizontal="center"/>
      <protection/>
    </xf>
    <xf numFmtId="0" fontId="82" fillId="0" borderId="0" xfId="58" applyFont="1" applyBorder="1" applyAlignment="1">
      <alignment horizontal="center"/>
      <protection/>
    </xf>
    <xf numFmtId="0" fontId="82" fillId="0" borderId="0" xfId="0" applyFont="1" applyBorder="1" applyAlignment="1">
      <alignment horizontal="center"/>
    </xf>
    <xf numFmtId="0" fontId="80" fillId="0" borderId="11" xfId="58" applyFont="1" applyBorder="1">
      <alignment/>
      <protection/>
    </xf>
    <xf numFmtId="0" fontId="0" fillId="0" borderId="10" xfId="0" applyBorder="1" applyAlignment="1">
      <alignment horizontal="right"/>
    </xf>
    <xf numFmtId="0" fontId="83" fillId="0" borderId="15" xfId="0" applyFont="1" applyBorder="1" applyAlignment="1">
      <alignment horizontal="right"/>
    </xf>
    <xf numFmtId="0" fontId="85" fillId="0" borderId="0" xfId="0" applyFont="1" applyAlignment="1">
      <alignment horizontal="center" vertical="center"/>
    </xf>
    <xf numFmtId="0" fontId="84" fillId="0" borderId="0" xfId="0" applyFont="1" applyAlignment="1">
      <alignment horizontal="center"/>
    </xf>
    <xf numFmtId="0" fontId="93" fillId="0" borderId="0" xfId="0" applyFont="1" applyAlignment="1">
      <alignment/>
    </xf>
    <xf numFmtId="0" fontId="85" fillId="0" borderId="0" xfId="0" applyFont="1" applyFill="1" applyAlignment="1">
      <alignment vertical="center"/>
    </xf>
    <xf numFmtId="0" fontId="94" fillId="0" borderId="0" xfId="0" applyFont="1" applyAlignment="1">
      <alignment/>
    </xf>
    <xf numFmtId="0" fontId="84" fillId="0" borderId="0" xfId="0" applyFont="1" applyFill="1" applyAlignment="1">
      <alignment vertical="center"/>
    </xf>
    <xf numFmtId="0" fontId="84" fillId="0" borderId="0" xfId="0" applyFont="1" applyAlignment="1">
      <alignment wrapText="1"/>
    </xf>
    <xf numFmtId="37" fontId="94" fillId="0" borderId="0" xfId="0" applyNumberFormat="1" applyFont="1" applyAlignment="1">
      <alignment vertical="center"/>
    </xf>
    <xf numFmtId="37" fontId="84" fillId="0" borderId="0" xfId="0" applyNumberFormat="1" applyFont="1" applyFill="1" applyAlignment="1">
      <alignment vertical="center"/>
    </xf>
    <xf numFmtId="0" fontId="84" fillId="0" borderId="0" xfId="0" applyFont="1" applyAlignment="1">
      <alignment vertical="center"/>
    </xf>
    <xf numFmtId="0" fontId="84" fillId="0" borderId="0" xfId="0" applyFont="1" applyAlignment="1">
      <alignment vertical="center" wrapText="1"/>
    </xf>
    <xf numFmtId="37" fontId="93" fillId="0" borderId="17" xfId="0" applyNumberFormat="1" applyFont="1" applyBorder="1" applyAlignment="1">
      <alignment vertical="center"/>
    </xf>
    <xf numFmtId="0" fontId="85" fillId="0" borderId="0" xfId="0" applyFont="1" applyAlignment="1">
      <alignment vertical="center" wrapText="1"/>
    </xf>
    <xf numFmtId="37" fontId="85" fillId="0" borderId="17" xfId="0" applyNumberFormat="1" applyFont="1" applyFill="1" applyBorder="1" applyAlignment="1">
      <alignment vertical="center"/>
    </xf>
    <xf numFmtId="0" fontId="94" fillId="0" borderId="0" xfId="0" applyFont="1" applyAlignment="1">
      <alignment vertical="center"/>
    </xf>
    <xf numFmtId="166" fontId="94" fillId="0" borderId="0" xfId="42" applyNumberFormat="1" applyFont="1" applyAlignment="1">
      <alignment vertical="center"/>
    </xf>
    <xf numFmtId="166" fontId="93" fillId="0" borderId="17" xfId="0" applyNumberFormat="1" applyFont="1" applyBorder="1" applyAlignment="1">
      <alignment vertical="center"/>
    </xf>
    <xf numFmtId="37" fontId="85" fillId="0" borderId="0" xfId="0" applyNumberFormat="1" applyFont="1" applyFill="1" applyAlignment="1">
      <alignment vertical="center"/>
    </xf>
    <xf numFmtId="37" fontId="84" fillId="0" borderId="0" xfId="0" applyNumberFormat="1" applyFont="1" applyFill="1" applyAlignment="1">
      <alignment horizontal="center" vertical="center"/>
    </xf>
    <xf numFmtId="166" fontId="93" fillId="0" borderId="0" xfId="0" applyNumberFormat="1" applyFont="1" applyBorder="1" applyAlignment="1">
      <alignment vertical="center"/>
    </xf>
    <xf numFmtId="37" fontId="85" fillId="0" borderId="0" xfId="0" applyNumberFormat="1" applyFont="1" applyFill="1" applyBorder="1" applyAlignment="1">
      <alignment vertical="center"/>
    </xf>
    <xf numFmtId="3" fontId="84" fillId="0" borderId="0" xfId="0" applyNumberFormat="1" applyFont="1" applyFill="1" applyAlignment="1">
      <alignment vertical="center"/>
    </xf>
    <xf numFmtId="0" fontId="0" fillId="0" borderId="0" xfId="0" applyFont="1" applyAlignment="1">
      <alignment vertical="center" wrapText="1"/>
    </xf>
    <xf numFmtId="0" fontId="0" fillId="0" borderId="0" xfId="0" applyFill="1" applyBorder="1" applyAlignment="1">
      <alignment vertical="center" wrapText="1"/>
    </xf>
    <xf numFmtId="0" fontId="95" fillId="0" borderId="23" xfId="0" applyFont="1" applyBorder="1" applyAlignment="1">
      <alignment horizontal="center" vertical="center" wrapText="1"/>
    </xf>
    <xf numFmtId="0" fontId="0" fillId="0" borderId="14" xfId="0" applyBorder="1" applyAlignment="1">
      <alignment vertical="center" wrapText="1"/>
    </xf>
    <xf numFmtId="0" fontId="0" fillId="0" borderId="14" xfId="0" applyFill="1" applyBorder="1" applyAlignment="1">
      <alignment vertical="center" wrapText="1"/>
    </xf>
    <xf numFmtId="0" fontId="0" fillId="0" borderId="0" xfId="0" applyBorder="1" applyAlignment="1">
      <alignment/>
    </xf>
    <xf numFmtId="43" fontId="93" fillId="0" borderId="0" xfId="42" applyFont="1" applyAlignment="1">
      <alignment/>
    </xf>
    <xf numFmtId="0" fontId="93" fillId="0" borderId="0" xfId="0" applyFont="1" applyAlignment="1">
      <alignment vertical="center"/>
    </xf>
    <xf numFmtId="43" fontId="93" fillId="0" borderId="0" xfId="42" applyFont="1" applyAlignment="1">
      <alignment horizontal="center" vertical="center" wrapText="1"/>
    </xf>
    <xf numFmtId="0" fontId="93" fillId="0" borderId="0" xfId="42" applyNumberFormat="1" applyFont="1" applyAlignment="1">
      <alignment horizontal="center" vertical="center"/>
    </xf>
    <xf numFmtId="43" fontId="93" fillId="0" borderId="0" xfId="42" applyFont="1" applyAlignment="1">
      <alignment horizontal="center" vertical="center"/>
    </xf>
    <xf numFmtId="43" fontId="94" fillId="0" borderId="0" xfId="42" applyFont="1" applyAlignment="1">
      <alignment/>
    </xf>
    <xf numFmtId="37" fontId="94" fillId="0" borderId="0" xfId="42" applyNumberFormat="1" applyFont="1" applyAlignment="1">
      <alignment/>
    </xf>
    <xf numFmtId="37" fontId="94" fillId="0" borderId="0" xfId="42" applyNumberFormat="1" applyFont="1" applyAlignment="1">
      <alignment vertical="center"/>
    </xf>
    <xf numFmtId="37" fontId="84" fillId="0" borderId="0" xfId="42" applyNumberFormat="1" applyFont="1" applyAlignment="1">
      <alignment/>
    </xf>
    <xf numFmtId="37" fontId="84" fillId="0" borderId="0" xfId="42" applyNumberFormat="1" applyFont="1" applyAlignment="1">
      <alignment vertical="center"/>
    </xf>
    <xf numFmtId="166" fontId="84" fillId="0" borderId="0" xfId="42" applyNumberFormat="1" applyFont="1" applyAlignment="1">
      <alignment vertical="center"/>
    </xf>
    <xf numFmtId="0" fontId="94" fillId="0" borderId="0" xfId="0" applyFont="1" applyAlignment="1">
      <alignment horizontal="center"/>
    </xf>
    <xf numFmtId="37" fontId="85" fillId="0" borderId="17" xfId="42" applyNumberFormat="1" applyFont="1" applyBorder="1" applyAlignment="1">
      <alignment/>
    </xf>
    <xf numFmtId="37" fontId="85" fillId="0" borderId="17" xfId="42" applyNumberFormat="1" applyFont="1" applyBorder="1" applyAlignment="1">
      <alignment vertical="center"/>
    </xf>
    <xf numFmtId="37" fontId="94" fillId="0" borderId="0" xfId="0" applyNumberFormat="1" applyFont="1" applyAlignment="1">
      <alignment/>
    </xf>
    <xf numFmtId="37" fontId="84" fillId="0" borderId="0" xfId="0" applyNumberFormat="1" applyFont="1" applyAlignment="1">
      <alignment/>
    </xf>
    <xf numFmtId="37" fontId="84" fillId="0" borderId="0" xfId="0" applyNumberFormat="1" applyFont="1" applyAlignment="1">
      <alignment vertical="center"/>
    </xf>
    <xf numFmtId="43" fontId="94" fillId="0" borderId="0" xfId="42" applyFont="1" applyAlignment="1">
      <alignment vertical="center"/>
    </xf>
    <xf numFmtId="166" fontId="85" fillId="0" borderId="17" xfId="42" applyNumberFormat="1" applyFont="1" applyBorder="1" applyAlignment="1">
      <alignment vertical="center"/>
    </xf>
    <xf numFmtId="37" fontId="93" fillId="0" borderId="0" xfId="42" applyNumberFormat="1" applyFont="1" applyAlignment="1">
      <alignment/>
    </xf>
    <xf numFmtId="37" fontId="85" fillId="0" borderId="0" xfId="42" applyNumberFormat="1" applyFont="1" applyAlignment="1">
      <alignment/>
    </xf>
    <xf numFmtId="43" fontId="84" fillId="0" borderId="0" xfId="42" applyFont="1" applyAlignment="1">
      <alignment/>
    </xf>
    <xf numFmtId="166" fontId="84" fillId="0" borderId="0" xfId="42" applyNumberFormat="1" applyFont="1" applyAlignment="1">
      <alignment horizontal="center" vertical="center"/>
    </xf>
    <xf numFmtId="0" fontId="84" fillId="0" borderId="0" xfId="0" applyFont="1" applyFill="1" applyAlignment="1">
      <alignment horizontal="center" vertical="center"/>
    </xf>
    <xf numFmtId="43" fontId="84" fillId="0" borderId="0" xfId="42" applyFont="1" applyAlignment="1">
      <alignment horizontal="right"/>
    </xf>
    <xf numFmtId="37" fontId="84" fillId="0" borderId="0" xfId="42" applyNumberFormat="1" applyFont="1" applyFill="1" applyAlignment="1">
      <alignment vertical="center"/>
    </xf>
    <xf numFmtId="37" fontId="84" fillId="0" borderId="0" xfId="0" applyNumberFormat="1" applyFont="1" applyAlignment="1">
      <alignment horizontal="center" vertical="center"/>
    </xf>
    <xf numFmtId="37" fontId="93" fillId="0" borderId="0" xfId="0" applyNumberFormat="1" applyFont="1" applyAlignment="1">
      <alignment/>
    </xf>
    <xf numFmtId="37" fontId="85" fillId="0" borderId="0" xfId="0" applyNumberFormat="1" applyFont="1" applyAlignment="1">
      <alignment/>
    </xf>
    <xf numFmtId="0" fontId="80" fillId="0" borderId="0" xfId="0" applyFont="1" applyAlignment="1">
      <alignment/>
    </xf>
    <xf numFmtId="43" fontId="85" fillId="0" borderId="24" xfId="42" applyFont="1" applyBorder="1" applyAlignment="1">
      <alignment/>
    </xf>
    <xf numFmtId="37" fontId="85" fillId="0" borderId="24" xfId="0" applyNumberFormat="1" applyFont="1" applyBorder="1" applyAlignment="1">
      <alignment/>
    </xf>
    <xf numFmtId="37" fontId="85" fillId="0" borderId="24" xfId="0" applyNumberFormat="1" applyFont="1" applyBorder="1" applyAlignment="1">
      <alignment vertical="center"/>
    </xf>
    <xf numFmtId="43" fontId="92" fillId="0" borderId="0" xfId="42" applyFont="1" applyAlignment="1">
      <alignment/>
    </xf>
    <xf numFmtId="0" fontId="92" fillId="0" borderId="0" xfId="0" applyFont="1" applyAlignment="1">
      <alignment/>
    </xf>
    <xf numFmtId="0" fontId="0" fillId="0" borderId="0" xfId="0" applyFont="1" applyAlignment="1">
      <alignment horizontal="center"/>
    </xf>
    <xf numFmtId="0" fontId="92" fillId="0" borderId="0" xfId="0" applyFont="1" applyAlignment="1">
      <alignment vertical="center"/>
    </xf>
    <xf numFmtId="0" fontId="92" fillId="0" borderId="0" xfId="0" applyFont="1" applyAlignment="1">
      <alignment horizontal="center"/>
    </xf>
    <xf numFmtId="37" fontId="85" fillId="0" borderId="17" xfId="0" applyNumberFormat="1" applyFont="1" applyBorder="1" applyAlignment="1">
      <alignment vertical="center"/>
    </xf>
    <xf numFmtId="0" fontId="83" fillId="0" borderId="0" xfId="0" applyFont="1" applyFill="1" applyAlignment="1">
      <alignment horizontal="right" vertical="center"/>
    </xf>
    <xf numFmtId="166" fontId="85" fillId="0" borderId="17" xfId="42" applyNumberFormat="1" applyFont="1" applyBorder="1" applyAlignment="1">
      <alignment/>
    </xf>
    <xf numFmtId="37" fontId="85" fillId="0" borderId="17" xfId="0" applyNumberFormat="1" applyFont="1" applyBorder="1" applyAlignment="1">
      <alignment/>
    </xf>
    <xf numFmtId="0" fontId="80" fillId="0" borderId="0" xfId="0" applyFont="1" applyAlignment="1">
      <alignment horizontal="right" vertical="center"/>
    </xf>
    <xf numFmtId="0" fontId="90" fillId="0" borderId="25" xfId="0" applyFont="1" applyBorder="1" applyAlignment="1">
      <alignment/>
    </xf>
    <xf numFmtId="0" fontId="90" fillId="0" borderId="0" xfId="0" applyFont="1" applyBorder="1" applyAlignment="1">
      <alignment horizontal="right"/>
    </xf>
    <xf numFmtId="0" fontId="90" fillId="0" borderId="0" xfId="0" applyFont="1" applyBorder="1" applyAlignment="1">
      <alignment/>
    </xf>
    <xf numFmtId="0" fontId="92" fillId="0" borderId="26" xfId="0" applyFont="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96" fillId="0" borderId="0" xfId="0" applyFont="1" applyAlignment="1">
      <alignment vertical="center"/>
    </xf>
    <xf numFmtId="0" fontId="96" fillId="0" borderId="0" xfId="0" applyFont="1" applyAlignment="1">
      <alignment horizontal="left" vertical="center" indent="1"/>
    </xf>
    <xf numFmtId="0" fontId="92" fillId="0" borderId="23" xfId="0" applyFont="1" applyBorder="1" applyAlignment="1">
      <alignment horizontal="center" vertical="center" wrapText="1"/>
    </xf>
    <xf numFmtId="0" fontId="96" fillId="0" borderId="0" xfId="0" applyFont="1" applyAlignment="1">
      <alignment vertical="center" wrapText="1"/>
    </xf>
    <xf numFmtId="0" fontId="90" fillId="0" borderId="0" xfId="0" applyFont="1" applyAlignment="1">
      <alignment horizontal="center"/>
    </xf>
    <xf numFmtId="0" fontId="90" fillId="0" borderId="0" xfId="0" applyFont="1" applyBorder="1" applyAlignment="1">
      <alignment horizontal="center"/>
    </xf>
    <xf numFmtId="0" fontId="90" fillId="0" borderId="11" xfId="0" applyFont="1" applyBorder="1" applyAlignment="1">
      <alignment vertical="center"/>
    </xf>
    <xf numFmtId="0" fontId="90" fillId="0" borderId="29" xfId="0" applyFont="1" applyBorder="1" applyAlignment="1">
      <alignment vertical="center"/>
    </xf>
    <xf numFmtId="0" fontId="90" fillId="0" borderId="0" xfId="0" applyFont="1" applyBorder="1" applyAlignment="1">
      <alignment vertical="center"/>
    </xf>
    <xf numFmtId="0" fontId="89" fillId="0" borderId="30" xfId="0" applyFont="1" applyBorder="1" applyAlignment="1">
      <alignment horizontal="center" vertical="center"/>
    </xf>
    <xf numFmtId="0" fontId="90" fillId="0" borderId="11" xfId="0" applyFont="1" applyBorder="1" applyAlignment="1">
      <alignment horizontal="center" vertical="center"/>
    </xf>
    <xf numFmtId="0" fontId="89" fillId="0" borderId="11" xfId="0" applyFont="1" applyBorder="1" applyAlignment="1">
      <alignment horizontal="center" vertical="center"/>
    </xf>
    <xf numFmtId="0" fontId="90" fillId="0" borderId="11" xfId="0" applyFont="1" applyBorder="1" applyAlignment="1">
      <alignment horizontal="right" vertical="center"/>
    </xf>
    <xf numFmtId="0" fontId="90" fillId="0" borderId="29" xfId="0" applyFont="1" applyBorder="1" applyAlignment="1">
      <alignment horizontal="right" vertical="center"/>
    </xf>
    <xf numFmtId="0" fontId="90" fillId="0" borderId="15" xfId="0" applyFont="1" applyBorder="1" applyAlignment="1">
      <alignment horizontal="right" vertical="center"/>
    </xf>
    <xf numFmtId="0" fontId="89" fillId="0" borderId="0" xfId="0" applyFont="1" applyBorder="1" applyAlignment="1">
      <alignment vertical="center"/>
    </xf>
    <xf numFmtId="0" fontId="89" fillId="0" borderId="11" xfId="0" applyFont="1" applyBorder="1" applyAlignment="1">
      <alignment vertical="center"/>
    </xf>
    <xf numFmtId="0" fontId="89" fillId="0" borderId="29" xfId="0" applyFont="1" applyBorder="1" applyAlignment="1">
      <alignment horizontal="right" vertical="center"/>
    </xf>
    <xf numFmtId="0" fontId="90" fillId="0" borderId="14" xfId="0" applyFont="1" applyBorder="1" applyAlignment="1">
      <alignment horizontal="right" vertical="center"/>
    </xf>
    <xf numFmtId="0" fontId="90" fillId="0" borderId="31" xfId="0" applyFont="1" applyBorder="1" applyAlignment="1">
      <alignment horizontal="right" vertical="center"/>
    </xf>
    <xf numFmtId="0" fontId="89" fillId="0" borderId="11" xfId="0" applyFont="1" applyBorder="1" applyAlignment="1">
      <alignment horizontal="right" vertical="center"/>
    </xf>
    <xf numFmtId="0" fontId="89" fillId="0" borderId="32" xfId="0" applyFont="1" applyBorder="1" applyAlignment="1">
      <alignment horizontal="right" vertical="center"/>
    </xf>
    <xf numFmtId="0" fontId="90" fillId="0" borderId="16" xfId="0" applyFont="1" applyBorder="1" applyAlignment="1">
      <alignment vertical="center"/>
    </xf>
    <xf numFmtId="0" fontId="90" fillId="0" borderId="16" xfId="0" applyFont="1" applyBorder="1" applyAlignment="1">
      <alignment horizontal="right" vertical="center"/>
    </xf>
    <xf numFmtId="0" fontId="90" fillId="0" borderId="32" xfId="0" applyFont="1" applyBorder="1" applyAlignment="1">
      <alignment horizontal="right" vertical="center"/>
    </xf>
    <xf numFmtId="164" fontId="90" fillId="0" borderId="32" xfId="42" applyNumberFormat="1" applyFont="1" applyBorder="1" applyAlignment="1">
      <alignment horizontal="right" vertical="center"/>
    </xf>
    <xf numFmtId="0" fontId="90" fillId="0" borderId="33" xfId="0" applyFont="1" applyBorder="1" applyAlignment="1">
      <alignment vertical="center"/>
    </xf>
    <xf numFmtId="0" fontId="89" fillId="0" borderId="34" xfId="0" applyFont="1" applyBorder="1" applyAlignment="1">
      <alignment horizontal="right" vertical="center"/>
    </xf>
    <xf numFmtId="0" fontId="90" fillId="0" borderId="34" xfId="0" applyFont="1" applyBorder="1" applyAlignment="1">
      <alignment horizontal="right" vertical="center"/>
    </xf>
    <xf numFmtId="164" fontId="90" fillId="0" borderId="35" xfId="42" applyNumberFormat="1" applyFont="1" applyBorder="1" applyAlignment="1">
      <alignment horizontal="right" vertical="center"/>
    </xf>
    <xf numFmtId="0" fontId="90" fillId="0" borderId="36" xfId="0" applyFont="1" applyBorder="1" applyAlignment="1">
      <alignment vertical="center" wrapText="1"/>
    </xf>
    <xf numFmtId="0" fontId="89" fillId="0" borderId="36" xfId="58" applyFont="1" applyBorder="1" applyAlignment="1">
      <alignment vertical="center"/>
      <protection/>
    </xf>
    <xf numFmtId="0" fontId="89" fillId="0" borderId="36" xfId="0" applyFont="1" applyBorder="1" applyAlignment="1">
      <alignment vertical="center" wrapText="1"/>
    </xf>
    <xf numFmtId="0" fontId="17" fillId="0" borderId="0" xfId="0" applyFont="1" applyAlignment="1">
      <alignment horizontal="center" vertical="center" wrapText="1"/>
    </xf>
    <xf numFmtId="0" fontId="97" fillId="0" borderId="0" xfId="0" applyFont="1" applyAlignment="1">
      <alignment horizontal="center" vertical="center" wrapText="1"/>
    </xf>
    <xf numFmtId="0" fontId="97" fillId="0" borderId="0" xfId="0" applyFont="1" applyAlignment="1">
      <alignment horizontal="center" vertical="center"/>
    </xf>
    <xf numFmtId="0" fontId="97" fillId="0" borderId="0" xfId="0" applyFont="1" applyFill="1" applyAlignment="1">
      <alignment horizontal="center" vertical="center"/>
    </xf>
    <xf numFmtId="0" fontId="98" fillId="0" borderId="0" xfId="0" applyFont="1" applyFill="1" applyAlignment="1">
      <alignment horizontal="center" vertical="center"/>
    </xf>
    <xf numFmtId="0" fontId="98" fillId="0" borderId="0" xfId="0" applyFont="1" applyAlignment="1">
      <alignment horizontal="center" vertical="center"/>
    </xf>
    <xf numFmtId="0" fontId="99" fillId="0" borderId="0" xfId="0" applyFont="1" applyAlignment="1">
      <alignment vertical="center" wrapText="1"/>
    </xf>
    <xf numFmtId="166" fontId="100" fillId="0" borderId="0" xfId="42" applyNumberFormat="1" applyFont="1" applyAlignment="1">
      <alignment vertical="center"/>
    </xf>
    <xf numFmtId="0" fontId="98" fillId="0" borderId="0" xfId="0" applyFont="1" applyAlignment="1">
      <alignment vertical="center" wrapText="1"/>
    </xf>
    <xf numFmtId="166" fontId="100" fillId="0" borderId="17" xfId="42" applyNumberFormat="1" applyFont="1" applyBorder="1" applyAlignment="1">
      <alignment vertical="center"/>
    </xf>
    <xf numFmtId="0" fontId="100" fillId="0" borderId="0" xfId="0" applyFont="1" applyAlignment="1">
      <alignment vertical="center" wrapText="1"/>
    </xf>
    <xf numFmtId="37" fontId="100" fillId="0" borderId="0" xfId="0" applyNumberFormat="1" applyFont="1" applyFill="1" applyAlignment="1">
      <alignment vertical="center"/>
    </xf>
    <xf numFmtId="0" fontId="100" fillId="0" borderId="0" xfId="0" applyFont="1" applyFill="1" applyAlignment="1">
      <alignment vertical="center"/>
    </xf>
    <xf numFmtId="0" fontId="99" fillId="34" borderId="37" xfId="0" applyFont="1" applyFill="1" applyBorder="1" applyAlignment="1">
      <alignment vertical="center" wrapText="1"/>
    </xf>
    <xf numFmtId="0" fontId="17" fillId="0" borderId="0" xfId="0" applyFont="1" applyAlignment="1">
      <alignment vertical="center" wrapText="1"/>
    </xf>
    <xf numFmtId="43" fontId="100" fillId="0" borderId="0" xfId="42" applyFont="1" applyFill="1" applyAlignment="1">
      <alignment vertical="center"/>
    </xf>
    <xf numFmtId="43" fontId="97" fillId="0" borderId="17" xfId="42" applyFont="1" applyFill="1" applyBorder="1" applyAlignment="1">
      <alignment vertical="center"/>
    </xf>
    <xf numFmtId="0" fontId="19" fillId="0" borderId="0" xfId="0" applyFont="1" applyAlignment="1">
      <alignment vertical="center" wrapText="1"/>
    </xf>
    <xf numFmtId="43" fontId="100" fillId="0" borderId="0" xfId="42" applyFont="1" applyAlignment="1">
      <alignment vertical="center"/>
    </xf>
    <xf numFmtId="0" fontId="101" fillId="0" borderId="0" xfId="0" applyFont="1" applyAlignment="1">
      <alignment/>
    </xf>
    <xf numFmtId="0" fontId="102" fillId="0" borderId="0" xfId="0" applyFont="1" applyAlignment="1">
      <alignment/>
    </xf>
    <xf numFmtId="0" fontId="97" fillId="0" borderId="0" xfId="0" applyFont="1" applyAlignment="1">
      <alignment vertical="center" wrapText="1"/>
    </xf>
    <xf numFmtId="37" fontId="97" fillId="0" borderId="0" xfId="0" applyNumberFormat="1" applyFont="1" applyFill="1" applyBorder="1" applyAlignment="1">
      <alignment vertical="center"/>
    </xf>
    <xf numFmtId="43" fontId="100" fillId="0" borderId="0" xfId="42" applyNumberFormat="1" applyFont="1" applyFill="1" applyAlignment="1">
      <alignment vertical="center"/>
    </xf>
    <xf numFmtId="43" fontId="97" fillId="0" borderId="17" xfId="0" applyNumberFormat="1" applyFont="1" applyFill="1" applyBorder="1" applyAlignment="1">
      <alignment vertical="center"/>
    </xf>
    <xf numFmtId="0" fontId="90" fillId="0" borderId="0" xfId="0" applyFont="1" applyAlignment="1">
      <alignment vertical="center"/>
    </xf>
    <xf numFmtId="0" fontId="90" fillId="0" borderId="0" xfId="0" applyFont="1" applyFill="1" applyAlignment="1">
      <alignment vertical="center"/>
    </xf>
    <xf numFmtId="0" fontId="103" fillId="0" borderId="0" xfId="0" applyFont="1" applyAlignment="1">
      <alignment vertical="center"/>
    </xf>
    <xf numFmtId="0" fontId="104" fillId="0" borderId="0" xfId="0" applyFont="1" applyFill="1" applyAlignment="1">
      <alignment vertical="center"/>
    </xf>
    <xf numFmtId="0" fontId="103" fillId="0" borderId="0" xfId="0" applyFont="1" applyFill="1" applyAlignment="1">
      <alignment vertical="center"/>
    </xf>
    <xf numFmtId="0" fontId="90" fillId="0" borderId="0" xfId="0" applyFont="1" applyFill="1" applyAlignment="1">
      <alignment vertical="center" wrapText="1"/>
    </xf>
    <xf numFmtId="0" fontId="104" fillId="0" borderId="0" xfId="0" applyFont="1" applyAlignment="1">
      <alignment vertical="center"/>
    </xf>
    <xf numFmtId="0" fontId="104" fillId="0" borderId="0" xfId="0" applyFont="1" applyFill="1" applyAlignment="1">
      <alignment vertical="center" wrapText="1"/>
    </xf>
    <xf numFmtId="0" fontId="104" fillId="0" borderId="0" xfId="0" applyFont="1" applyAlignment="1">
      <alignment vertical="center" wrapText="1"/>
    </xf>
    <xf numFmtId="0" fontId="90" fillId="0" borderId="0" xfId="0" applyFont="1" applyAlignment="1">
      <alignment horizontal="center" vertical="center"/>
    </xf>
    <xf numFmtId="0" fontId="89" fillId="0" borderId="0" xfId="0" applyFont="1" applyAlignment="1">
      <alignment horizontal="right" vertical="center"/>
    </xf>
    <xf numFmtId="0" fontId="89" fillId="0" borderId="0" xfId="0" applyFont="1" applyAlignment="1">
      <alignment horizontal="center" wrapText="1"/>
    </xf>
    <xf numFmtId="0" fontId="89" fillId="0" borderId="0" xfId="0" applyFont="1" applyAlignment="1">
      <alignment horizontal="center" vertical="center" wrapText="1"/>
    </xf>
    <xf numFmtId="0" fontId="89" fillId="0" borderId="0" xfId="0" applyFont="1" applyAlignment="1">
      <alignment/>
    </xf>
    <xf numFmtId="0" fontId="89" fillId="0" borderId="0" xfId="0" applyFont="1" applyAlignment="1">
      <alignment horizontal="center" vertical="center"/>
    </xf>
    <xf numFmtId="0" fontId="89" fillId="0" borderId="0" xfId="0" applyFont="1" applyFill="1" applyAlignment="1">
      <alignment horizontal="center" vertical="center"/>
    </xf>
    <xf numFmtId="0" fontId="89" fillId="0" borderId="0" xfId="0" applyFont="1" applyAlignment="1">
      <alignment horizontal="center"/>
    </xf>
    <xf numFmtId="43" fontId="90" fillId="0" borderId="0" xfId="42" applyFont="1" applyAlignment="1">
      <alignment/>
    </xf>
    <xf numFmtId="43" fontId="90" fillId="0" borderId="0" xfId="42" applyFont="1" applyAlignment="1">
      <alignment vertical="center"/>
    </xf>
    <xf numFmtId="0" fontId="88" fillId="0" borderId="0" xfId="0" applyFont="1" applyAlignment="1">
      <alignment/>
    </xf>
    <xf numFmtId="43" fontId="90" fillId="0" borderId="0" xfId="42" applyFont="1" applyFill="1" applyAlignment="1">
      <alignment vertical="center"/>
    </xf>
    <xf numFmtId="37" fontId="89" fillId="0" borderId="0" xfId="42" applyNumberFormat="1" applyFont="1" applyFill="1" applyAlignment="1">
      <alignment horizontal="right" vertical="center"/>
    </xf>
    <xf numFmtId="166" fontId="90" fillId="0" borderId="0" xfId="42" applyNumberFormat="1" applyFont="1" applyAlignment="1">
      <alignment vertical="center"/>
    </xf>
    <xf numFmtId="166" fontId="89" fillId="0" borderId="0" xfId="42" applyNumberFormat="1" applyFont="1" applyFill="1" applyAlignment="1">
      <alignment vertical="center"/>
    </xf>
    <xf numFmtId="166" fontId="89" fillId="0" borderId="0" xfId="42" applyNumberFormat="1" applyFont="1" applyAlignment="1">
      <alignment vertical="center"/>
    </xf>
    <xf numFmtId="166" fontId="90" fillId="0" borderId="0" xfId="42" applyNumberFormat="1" applyFont="1" applyAlignment="1">
      <alignment horizontal="right"/>
    </xf>
    <xf numFmtId="0" fontId="90" fillId="0" borderId="0" xfId="0" applyFont="1" applyFill="1" applyAlignment="1">
      <alignment/>
    </xf>
    <xf numFmtId="166" fontId="90" fillId="0" borderId="0" xfId="42" applyNumberFormat="1" applyFont="1" applyFill="1" applyAlignment="1">
      <alignment vertical="center"/>
    </xf>
    <xf numFmtId="166" fontId="90" fillId="0" borderId="0" xfId="42" applyNumberFormat="1" applyFont="1" applyAlignment="1">
      <alignment/>
    </xf>
    <xf numFmtId="166" fontId="90" fillId="0" borderId="38" xfId="42" applyNumberFormat="1" applyFont="1" applyBorder="1" applyAlignment="1">
      <alignment/>
    </xf>
    <xf numFmtId="0" fontId="89" fillId="0" borderId="0" xfId="0" applyFont="1" applyFill="1" applyAlignment="1">
      <alignment/>
    </xf>
    <xf numFmtId="166" fontId="90" fillId="0" borderId="38" xfId="42" applyNumberFormat="1" applyFont="1" applyFill="1" applyBorder="1" applyAlignment="1">
      <alignment vertical="center"/>
    </xf>
    <xf numFmtId="166" fontId="90" fillId="0" borderId="38" xfId="42" applyNumberFormat="1" applyFont="1" applyBorder="1" applyAlignment="1">
      <alignment vertical="center"/>
    </xf>
    <xf numFmtId="0" fontId="88" fillId="0" borderId="0" xfId="0" applyFont="1" applyFill="1" applyAlignment="1">
      <alignment/>
    </xf>
    <xf numFmtId="166" fontId="90" fillId="0" borderId="0" xfId="42" applyNumberFormat="1" applyFont="1" applyBorder="1" applyAlignment="1">
      <alignment/>
    </xf>
    <xf numFmtId="166" fontId="90" fillId="0" borderId="0" xfId="42" applyNumberFormat="1" applyFont="1" applyFill="1" applyBorder="1" applyAlignment="1">
      <alignment vertical="center"/>
    </xf>
    <xf numFmtId="166" fontId="90" fillId="0" borderId="0" xfId="42" applyNumberFormat="1" applyFont="1" applyBorder="1" applyAlignment="1">
      <alignment vertical="center"/>
    </xf>
    <xf numFmtId="166" fontId="89" fillId="0" borderId="38" xfId="42" applyNumberFormat="1" applyFont="1" applyBorder="1" applyAlignment="1">
      <alignment vertical="center"/>
    </xf>
    <xf numFmtId="166" fontId="89" fillId="0" borderId="38" xfId="42" applyNumberFormat="1" applyFont="1" applyFill="1" applyBorder="1" applyAlignment="1">
      <alignment vertical="center"/>
    </xf>
    <xf numFmtId="166" fontId="89" fillId="0" borderId="0" xfId="42" applyNumberFormat="1" applyFont="1" applyBorder="1" applyAlignment="1">
      <alignment vertical="center"/>
    </xf>
    <xf numFmtId="166" fontId="89" fillId="0" borderId="0" xfId="42" applyNumberFormat="1" applyFont="1" applyFill="1" applyBorder="1" applyAlignment="1">
      <alignment vertical="center"/>
    </xf>
    <xf numFmtId="37" fontId="90" fillId="0" borderId="0" xfId="42" applyNumberFormat="1" applyFont="1" applyAlignment="1">
      <alignment vertical="center"/>
    </xf>
    <xf numFmtId="37" fontId="90" fillId="0" borderId="0" xfId="42" applyNumberFormat="1" applyFont="1" applyFill="1" applyAlignment="1">
      <alignment vertical="center"/>
    </xf>
    <xf numFmtId="0" fontId="90" fillId="0" borderId="0" xfId="0" applyFont="1" applyFill="1" applyAlignment="1">
      <alignment wrapText="1"/>
    </xf>
    <xf numFmtId="0" fontId="95" fillId="0" borderId="0" xfId="0" applyFont="1" applyAlignment="1">
      <alignment horizontal="right"/>
    </xf>
    <xf numFmtId="0" fontId="95" fillId="0" borderId="0" xfId="0" applyFont="1" applyAlignment="1">
      <alignment vertical="center"/>
    </xf>
    <xf numFmtId="0" fontId="95" fillId="0" borderId="0" xfId="0" applyFont="1" applyBorder="1" applyAlignment="1">
      <alignment horizontal="center" vertical="center" wrapText="1"/>
    </xf>
    <xf numFmtId="0" fontId="95" fillId="0" borderId="0" xfId="0" applyFont="1" applyBorder="1" applyAlignment="1">
      <alignment horizontal="center" vertical="center"/>
    </xf>
    <xf numFmtId="0" fontId="92" fillId="0" borderId="0" xfId="0" applyFont="1" applyFill="1" applyAlignment="1">
      <alignment horizontal="center"/>
    </xf>
    <xf numFmtId="0" fontId="92" fillId="0" borderId="17" xfId="0" applyFont="1" applyBorder="1" applyAlignment="1">
      <alignment/>
    </xf>
    <xf numFmtId="0" fontId="92" fillId="0" borderId="0" xfId="0" applyFont="1" applyAlignment="1">
      <alignment horizontal="left"/>
    </xf>
    <xf numFmtId="0" fontId="90" fillId="0" borderId="0" xfId="0" applyFont="1" applyAlignment="1">
      <alignment horizontal="left" vertical="center"/>
    </xf>
    <xf numFmtId="0" fontId="92" fillId="0" borderId="0" xfId="0" applyFont="1" applyAlignment="1">
      <alignment horizontal="left" vertical="center"/>
    </xf>
    <xf numFmtId="0" fontId="93" fillId="0" borderId="0" xfId="0" applyFont="1" applyAlignment="1">
      <alignment horizontal="center" vertical="center" wrapText="1"/>
    </xf>
    <xf numFmtId="0" fontId="93" fillId="0" borderId="0" xfId="0" applyFont="1" applyAlignment="1">
      <alignment horizontal="center" vertical="center"/>
    </xf>
    <xf numFmtId="0" fontId="89" fillId="0" borderId="0" xfId="0" applyFont="1" applyAlignment="1">
      <alignment horizontal="right"/>
    </xf>
    <xf numFmtId="0" fontId="89" fillId="0" borderId="0" xfId="0" applyFont="1" applyAlignment="1">
      <alignment vertical="center"/>
    </xf>
    <xf numFmtId="0" fontId="89" fillId="0" borderId="0" xfId="0" applyFont="1" applyBorder="1" applyAlignment="1">
      <alignment horizontal="center" vertical="center" wrapText="1"/>
    </xf>
    <xf numFmtId="0" fontId="89" fillId="0" borderId="0" xfId="0" applyFont="1" applyBorder="1" applyAlignment="1">
      <alignment horizontal="center" vertical="center"/>
    </xf>
    <xf numFmtId="0" fontId="103" fillId="0" borderId="0" xfId="0" applyFont="1" applyAlignment="1">
      <alignment vertical="center" wrapText="1"/>
    </xf>
    <xf numFmtId="0" fontId="90" fillId="0" borderId="38" xfId="0" applyFont="1" applyBorder="1" applyAlignment="1">
      <alignment/>
    </xf>
    <xf numFmtId="0" fontId="90" fillId="0" borderId="17" xfId="0" applyFont="1" applyBorder="1" applyAlignment="1">
      <alignment/>
    </xf>
    <xf numFmtId="0" fontId="89" fillId="0" borderId="14" xfId="0" applyFont="1" applyBorder="1" applyAlignment="1">
      <alignment horizontal="center" vertical="center" wrapText="1"/>
    </xf>
    <xf numFmtId="0" fontId="89" fillId="0" borderId="14" xfId="0" applyFont="1" applyBorder="1" applyAlignment="1">
      <alignment horizontal="center" vertical="center"/>
    </xf>
    <xf numFmtId="0" fontId="88" fillId="0" borderId="39" xfId="0" applyFont="1" applyBorder="1" applyAlignment="1">
      <alignment vertical="center"/>
    </xf>
    <xf numFmtId="0" fontId="90" fillId="0" borderId="39" xfId="0" applyFont="1" applyBorder="1" applyAlignment="1">
      <alignment vertical="center"/>
    </xf>
    <xf numFmtId="0" fontId="89" fillId="0" borderId="39" xfId="0" applyFont="1" applyBorder="1" applyAlignment="1">
      <alignment vertical="center"/>
    </xf>
    <xf numFmtId="0" fontId="90" fillId="0" borderId="39" xfId="0" applyFont="1" applyBorder="1" applyAlignment="1">
      <alignment vertical="center" wrapText="1"/>
    </xf>
    <xf numFmtId="0" fontId="104" fillId="0" borderId="39" xfId="0" applyFont="1" applyBorder="1" applyAlignment="1">
      <alignment vertical="center"/>
    </xf>
    <xf numFmtId="0" fontId="89" fillId="0" borderId="16" xfId="0" applyFont="1" applyBorder="1" applyAlignment="1">
      <alignment horizontal="center" vertical="center"/>
    </xf>
    <xf numFmtId="0" fontId="88" fillId="0" borderId="39" xfId="0" applyFont="1" applyBorder="1" applyAlignment="1">
      <alignment vertical="center" wrapText="1"/>
    </xf>
    <xf numFmtId="0" fontId="90" fillId="0" borderId="36" xfId="0" applyFont="1" applyBorder="1" applyAlignment="1">
      <alignment vertical="center"/>
    </xf>
    <xf numFmtId="0" fontId="89" fillId="0" borderId="36" xfId="0" applyFont="1" applyBorder="1" applyAlignment="1">
      <alignment vertical="center"/>
    </xf>
    <xf numFmtId="0" fontId="90" fillId="0" borderId="36" xfId="0" applyFont="1" applyBorder="1" applyAlignment="1">
      <alignment/>
    </xf>
    <xf numFmtId="0" fontId="89" fillId="0" borderId="40" xfId="0" applyFont="1" applyBorder="1" applyAlignment="1">
      <alignment horizontal="right"/>
    </xf>
    <xf numFmtId="0" fontId="89" fillId="0" borderId="41" xfId="0" applyFont="1" applyBorder="1" applyAlignment="1">
      <alignment horizontal="center" vertical="center"/>
    </xf>
    <xf numFmtId="0" fontId="90" fillId="0" borderId="42" xfId="0" applyFont="1" applyBorder="1" applyAlignment="1">
      <alignment horizontal="center" vertical="center" wrapText="1"/>
    </xf>
    <xf numFmtId="0" fontId="90" fillId="0" borderId="42" xfId="0" applyFont="1" applyBorder="1" applyAlignment="1">
      <alignment horizontal="center" vertical="center"/>
    </xf>
    <xf numFmtId="0" fontId="90" fillId="0" borderId="43" xfId="0" applyFont="1" applyFill="1" applyBorder="1" applyAlignment="1">
      <alignment horizontal="center" vertical="center"/>
    </xf>
    <xf numFmtId="0" fontId="90" fillId="0" borderId="43" xfId="0" applyFont="1" applyBorder="1" applyAlignment="1">
      <alignment horizontal="right" vertical="center"/>
    </xf>
    <xf numFmtId="0" fontId="90" fillId="0" borderId="43" xfId="58" applyFont="1" applyFill="1" applyBorder="1" applyAlignment="1">
      <alignment horizontal="center" vertical="center"/>
      <protection/>
    </xf>
    <xf numFmtId="0" fontId="21" fillId="0" borderId="43" xfId="58" applyFont="1" applyFill="1" applyBorder="1" applyAlignment="1">
      <alignment horizontal="center" vertical="center"/>
      <protection/>
    </xf>
    <xf numFmtId="0" fontId="90" fillId="0" borderId="44" xfId="0" applyFont="1" applyBorder="1" applyAlignment="1">
      <alignment horizontal="right" vertical="center"/>
    </xf>
    <xf numFmtId="0" fontId="90" fillId="0" borderId="43" xfId="0" applyFont="1" applyBorder="1" applyAlignment="1">
      <alignment horizontal="center" vertical="center"/>
    </xf>
    <xf numFmtId="0" fontId="90" fillId="0" borderId="45" xfId="0" applyFont="1" applyBorder="1" applyAlignment="1">
      <alignment horizontal="right" vertical="center"/>
    </xf>
    <xf numFmtId="0" fontId="89" fillId="0" borderId="46" xfId="0" applyFont="1" applyBorder="1" applyAlignment="1">
      <alignment horizontal="right" vertical="center"/>
    </xf>
    <xf numFmtId="0" fontId="90" fillId="0" borderId="33" xfId="0" applyFont="1" applyBorder="1" applyAlignment="1">
      <alignment vertical="center" wrapText="1"/>
    </xf>
    <xf numFmtId="0" fontId="90" fillId="0" borderId="27" xfId="0" applyFont="1" applyBorder="1" applyAlignment="1">
      <alignment horizontal="center" vertical="center"/>
    </xf>
    <xf numFmtId="0" fontId="90" fillId="0" borderId="27" xfId="0" applyFont="1" applyBorder="1" applyAlignment="1">
      <alignment horizontal="right" vertical="center"/>
    </xf>
    <xf numFmtId="0" fontId="90" fillId="0" borderId="0" xfId="0" applyFont="1" applyBorder="1" applyAlignment="1">
      <alignment vertical="center" wrapText="1"/>
    </xf>
    <xf numFmtId="0" fontId="90" fillId="0" borderId="0" xfId="0" applyFont="1" applyBorder="1" applyAlignment="1">
      <alignment horizontal="center" vertical="center"/>
    </xf>
    <xf numFmtId="0" fontId="90" fillId="0" borderId="0" xfId="0" applyFont="1" applyBorder="1" applyAlignment="1">
      <alignment horizontal="right" vertical="center"/>
    </xf>
    <xf numFmtId="0" fontId="92" fillId="0" borderId="0" xfId="0" applyFont="1" applyAlignment="1">
      <alignment horizontal="center" vertical="center"/>
    </xf>
    <xf numFmtId="0" fontId="105" fillId="35" borderId="37" xfId="0" applyFont="1" applyFill="1" applyBorder="1" applyAlignment="1">
      <alignment vertical="center"/>
    </xf>
    <xf numFmtId="0" fontId="7" fillId="0" borderId="0" xfId="0" applyFont="1" applyBorder="1" applyAlignment="1">
      <alignment/>
    </xf>
    <xf numFmtId="43" fontId="11" fillId="0" borderId="0" xfId="42" applyFont="1" applyAlignment="1">
      <alignment/>
    </xf>
    <xf numFmtId="0" fontId="95" fillId="0" borderId="0" xfId="0" applyFont="1" applyAlignment="1">
      <alignment horizontal="right" vertical="center"/>
    </xf>
    <xf numFmtId="0" fontId="94" fillId="0" borderId="0" xfId="0" applyFont="1" applyAlignment="1">
      <alignment vertical="center" wrapText="1"/>
    </xf>
    <xf numFmtId="0" fontId="93" fillId="0" borderId="0" xfId="0" applyFont="1" applyAlignment="1">
      <alignment horizontal="center"/>
    </xf>
    <xf numFmtId="0" fontId="94" fillId="0" borderId="0" xfId="0" applyFont="1" applyAlignment="1">
      <alignment horizontal="center" vertical="center"/>
    </xf>
    <xf numFmtId="0" fontId="94" fillId="0" borderId="0" xfId="0" applyFont="1" applyAlignment="1">
      <alignment wrapText="1"/>
    </xf>
    <xf numFmtId="166" fontId="94" fillId="0" borderId="0" xfId="42" applyNumberFormat="1" applyFont="1" applyAlignment="1">
      <alignment horizontal="center" vertical="center"/>
    </xf>
    <xf numFmtId="37" fontId="93" fillId="0" borderId="17" xfId="0" applyNumberFormat="1" applyFont="1" applyBorder="1" applyAlignment="1">
      <alignment/>
    </xf>
    <xf numFmtId="166" fontId="93" fillId="0" borderId="0" xfId="42" applyNumberFormat="1" applyFont="1" applyAlignment="1">
      <alignment/>
    </xf>
    <xf numFmtId="0" fontId="93" fillId="0" borderId="0" xfId="0" applyFont="1" applyAlignment="1">
      <alignment vertical="center" wrapText="1"/>
    </xf>
    <xf numFmtId="166" fontId="93" fillId="0" borderId="17" xfId="42" applyNumberFormat="1" applyFont="1" applyFill="1" applyBorder="1" applyAlignment="1">
      <alignment/>
    </xf>
    <xf numFmtId="166" fontId="93" fillId="0" borderId="17" xfId="42" applyNumberFormat="1" applyFont="1" applyBorder="1" applyAlignment="1">
      <alignment vertical="center"/>
    </xf>
    <xf numFmtId="0" fontId="95" fillId="0" borderId="0" xfId="0" applyFont="1" applyAlignment="1">
      <alignment/>
    </xf>
    <xf numFmtId="37" fontId="93" fillId="0" borderId="0" xfId="0" applyNumberFormat="1" applyFont="1" applyBorder="1" applyAlignment="1">
      <alignment/>
    </xf>
    <xf numFmtId="166" fontId="93" fillId="0" borderId="0" xfId="42" applyNumberFormat="1" applyFont="1" applyFill="1" applyBorder="1" applyAlignment="1">
      <alignment/>
    </xf>
    <xf numFmtId="166" fontId="93" fillId="0" borderId="0" xfId="42" applyNumberFormat="1" applyFont="1" applyBorder="1" applyAlignment="1">
      <alignment vertical="center"/>
    </xf>
    <xf numFmtId="37" fontId="93" fillId="0" borderId="0" xfId="0" applyNumberFormat="1" applyFont="1" applyAlignment="1">
      <alignment vertical="center"/>
    </xf>
    <xf numFmtId="0" fontId="92" fillId="0" borderId="0" xfId="0" applyFont="1" applyAlignment="1">
      <alignment wrapText="1"/>
    </xf>
    <xf numFmtId="0" fontId="5" fillId="0" borderId="0" xfId="0" applyFont="1" applyBorder="1" applyAlignment="1">
      <alignment/>
    </xf>
    <xf numFmtId="0" fontId="5" fillId="0" borderId="0" xfId="0" applyFont="1" applyAlignment="1">
      <alignment vertical="center"/>
    </xf>
    <xf numFmtId="0" fontId="12" fillId="0" borderId="0" xfId="0" applyFont="1" applyBorder="1" applyAlignment="1">
      <alignment/>
    </xf>
    <xf numFmtId="0" fontId="95" fillId="0" borderId="0" xfId="0" applyFont="1" applyAlignment="1">
      <alignment horizontal="center"/>
    </xf>
    <xf numFmtId="0" fontId="95" fillId="0" borderId="23" xfId="0" applyFont="1" applyBorder="1" applyAlignment="1">
      <alignment horizontal="center" vertical="center"/>
    </xf>
    <xf numFmtId="0" fontId="92" fillId="0" borderId="15" xfId="0" applyFont="1" applyBorder="1" applyAlignment="1">
      <alignment vertical="center" wrapText="1"/>
    </xf>
    <xf numFmtId="0" fontId="92" fillId="0" borderId="15" xfId="0" applyFont="1" applyBorder="1" applyAlignment="1">
      <alignment/>
    </xf>
    <xf numFmtId="0" fontId="92" fillId="0" borderId="14" xfId="0" applyFont="1" applyBorder="1" applyAlignment="1">
      <alignment vertical="center" wrapText="1"/>
    </xf>
    <xf numFmtId="0" fontId="92" fillId="0" borderId="14" xfId="0" applyFont="1" applyBorder="1" applyAlignment="1">
      <alignment/>
    </xf>
    <xf numFmtId="0" fontId="92" fillId="0" borderId="14" xfId="0" applyFont="1" applyFill="1" applyBorder="1" applyAlignment="1">
      <alignment vertical="center" wrapText="1"/>
    </xf>
    <xf numFmtId="0" fontId="92" fillId="0" borderId="18" xfId="0" applyFont="1" applyBorder="1" applyAlignment="1">
      <alignment/>
    </xf>
    <xf numFmtId="0" fontId="92" fillId="0" borderId="0" xfId="0" applyFont="1" applyFill="1" applyBorder="1" applyAlignment="1">
      <alignment vertical="center" wrapText="1"/>
    </xf>
    <xf numFmtId="0" fontId="92" fillId="0" borderId="23" xfId="0" applyFont="1" applyBorder="1" applyAlignment="1">
      <alignment horizontal="center"/>
    </xf>
    <xf numFmtId="0" fontId="104" fillId="0" borderId="0" xfId="0" applyFont="1" applyAlignment="1">
      <alignment/>
    </xf>
    <xf numFmtId="0" fontId="95" fillId="0" borderId="14" xfId="0" applyFont="1" applyFill="1" applyBorder="1" applyAlignment="1">
      <alignment vertical="center" wrapText="1"/>
    </xf>
    <xf numFmtId="0" fontId="95" fillId="0" borderId="14" xfId="0" applyFont="1" applyBorder="1" applyAlignment="1">
      <alignment/>
    </xf>
    <xf numFmtId="0" fontId="106" fillId="0" borderId="0" xfId="0" applyFont="1" applyAlignment="1">
      <alignment/>
    </xf>
    <xf numFmtId="0" fontId="93" fillId="0" borderId="0" xfId="0" applyFont="1" applyAlignment="1">
      <alignment horizontal="center" wrapText="1"/>
    </xf>
    <xf numFmtId="37" fontId="93" fillId="0" borderId="0" xfId="0" applyNumberFormat="1" applyFont="1" applyBorder="1" applyAlignment="1">
      <alignment vertical="center"/>
    </xf>
    <xf numFmtId="37" fontId="92" fillId="0" borderId="0" xfId="0" applyNumberFormat="1" applyFont="1" applyAlignment="1">
      <alignment vertical="center"/>
    </xf>
    <xf numFmtId="0" fontId="92" fillId="0" borderId="23" xfId="0" applyFont="1" applyBorder="1" applyAlignment="1">
      <alignment horizontal="center" vertical="center"/>
    </xf>
    <xf numFmtId="0" fontId="92" fillId="0" borderId="27" xfId="0" applyFont="1" applyBorder="1" applyAlignment="1">
      <alignment vertical="center" wrapText="1"/>
    </xf>
    <xf numFmtId="0" fontId="92" fillId="0" borderId="28" xfId="0" applyFont="1" applyBorder="1" applyAlignment="1">
      <alignment vertical="center" wrapText="1"/>
    </xf>
    <xf numFmtId="0" fontId="9" fillId="0" borderId="0" xfId="0" applyFont="1" applyAlignment="1">
      <alignment vertical="center"/>
    </xf>
    <xf numFmtId="0" fontId="5" fillId="0" borderId="0" xfId="0" applyFont="1" applyAlignment="1">
      <alignment/>
    </xf>
    <xf numFmtId="0" fontId="90" fillId="0" borderId="14" xfId="0" applyFont="1" applyBorder="1" applyAlignment="1">
      <alignment/>
    </xf>
    <xf numFmtId="0" fontId="90" fillId="0" borderId="14" xfId="0" applyFont="1" applyBorder="1" applyAlignment="1">
      <alignment horizontal="center" vertical="center" wrapText="1"/>
    </xf>
    <xf numFmtId="0" fontId="92" fillId="0" borderId="14" xfId="0" applyFont="1" applyBorder="1" applyAlignment="1">
      <alignment horizontal="center" vertical="center" wrapText="1"/>
    </xf>
    <xf numFmtId="0" fontId="90" fillId="0" borderId="0" xfId="0" applyFont="1" applyFill="1" applyAlignment="1">
      <alignment horizontal="left" vertical="top" wrapText="1"/>
    </xf>
    <xf numFmtId="0" fontId="89" fillId="0" borderId="0" xfId="0" applyFont="1" applyAlignment="1">
      <alignment horizontal="center" vertical="center"/>
    </xf>
    <xf numFmtId="0" fontId="107" fillId="0" borderId="0" xfId="0" applyFont="1" applyAlignment="1">
      <alignment horizontal="center" wrapText="1"/>
    </xf>
    <xf numFmtId="0" fontId="107" fillId="0" borderId="0" xfId="0" applyFont="1" applyAlignment="1">
      <alignment horizontal="center"/>
    </xf>
    <xf numFmtId="0" fontId="87" fillId="0" borderId="0" xfId="0" applyFont="1" applyFill="1" applyAlignment="1">
      <alignment horizontal="center" vertical="center"/>
    </xf>
    <xf numFmtId="0" fontId="108" fillId="0" borderId="0" xfId="0" applyFont="1" applyAlignment="1">
      <alignment horizontal="center" vertical="center" wrapText="1"/>
    </xf>
    <xf numFmtId="0" fontId="108" fillId="0" borderId="0" xfId="0" applyFont="1" applyAlignment="1">
      <alignment horizontal="center" vertical="center"/>
    </xf>
    <xf numFmtId="0" fontId="107" fillId="0" borderId="0" xfId="0" applyFont="1" applyAlignment="1">
      <alignment horizontal="center" vertical="center"/>
    </xf>
    <xf numFmtId="0" fontId="95" fillId="0" borderId="0" xfId="0" applyFont="1" applyAlignment="1">
      <alignment horizontal="center" vertical="center"/>
    </xf>
    <xf numFmtId="0" fontId="95" fillId="0" borderId="0" xfId="0" applyFont="1" applyBorder="1" applyAlignment="1">
      <alignment horizontal="center" vertical="center"/>
    </xf>
    <xf numFmtId="0" fontId="92" fillId="0" borderId="0" xfId="0" applyFont="1" applyAlignment="1">
      <alignment horizontal="center" vertical="center" wrapText="1"/>
    </xf>
    <xf numFmtId="0" fontId="92" fillId="0" borderId="0" xfId="0" applyFont="1" applyAlignment="1">
      <alignment horizontal="left" vertical="center" wrapText="1"/>
    </xf>
    <xf numFmtId="0" fontId="93" fillId="0" borderId="0" xfId="0" applyFont="1" applyAlignment="1">
      <alignment horizontal="center" vertical="center"/>
    </xf>
    <xf numFmtId="0" fontId="89" fillId="0" borderId="0" xfId="0" applyFont="1" applyBorder="1" applyAlignment="1">
      <alignment horizontal="center" vertical="center"/>
    </xf>
    <xf numFmtId="0" fontId="104" fillId="0" borderId="47" xfId="0" applyFont="1" applyBorder="1" applyAlignment="1">
      <alignment horizontal="center" vertical="center" wrapText="1"/>
    </xf>
    <xf numFmtId="0" fontId="104" fillId="0" borderId="48" xfId="0" applyFont="1" applyBorder="1" applyAlignment="1">
      <alignment horizontal="center" vertical="center"/>
    </xf>
    <xf numFmtId="0" fontId="104" fillId="0" borderId="49" xfId="0" applyFont="1" applyBorder="1" applyAlignment="1">
      <alignment horizontal="center" vertical="center"/>
    </xf>
    <xf numFmtId="0" fontId="90" fillId="0" borderId="0" xfId="0" applyFont="1" applyBorder="1" applyAlignment="1">
      <alignment horizontal="left" wrapText="1"/>
    </xf>
    <xf numFmtId="0" fontId="92" fillId="0" borderId="0" xfId="0" applyFont="1" applyBorder="1" applyAlignment="1">
      <alignment horizontal="left" vertical="center" wrapText="1"/>
    </xf>
    <xf numFmtId="0" fontId="89" fillId="0" borderId="41" xfId="0" applyFont="1" applyBorder="1" applyAlignment="1">
      <alignment horizontal="center"/>
    </xf>
    <xf numFmtId="0" fontId="89" fillId="0" borderId="50" xfId="0" applyFont="1" applyBorder="1" applyAlignment="1">
      <alignment horizontal="center"/>
    </xf>
    <xf numFmtId="0" fontId="89" fillId="0" borderId="51" xfId="0" applyFont="1" applyBorder="1" applyAlignment="1">
      <alignment horizontal="center"/>
    </xf>
    <xf numFmtId="14" fontId="89" fillId="0" borderId="36" xfId="0" applyNumberFormat="1" applyFont="1" applyBorder="1" applyAlignment="1">
      <alignment horizontal="center"/>
    </xf>
    <xf numFmtId="14" fontId="89" fillId="0" borderId="0" xfId="0" applyNumberFormat="1" applyFont="1" applyBorder="1" applyAlignment="1">
      <alignment horizontal="center"/>
    </xf>
    <xf numFmtId="14" fontId="89" fillId="0" borderId="40" xfId="0" applyNumberFormat="1" applyFont="1" applyBorder="1" applyAlignment="1">
      <alignment horizontal="center"/>
    </xf>
    <xf numFmtId="0" fontId="89" fillId="0" borderId="36" xfId="0" applyFont="1" applyBorder="1" applyAlignment="1">
      <alignment horizontal="center"/>
    </xf>
    <xf numFmtId="0" fontId="89" fillId="0" borderId="0" xfId="0" applyFont="1" applyBorder="1" applyAlignment="1">
      <alignment horizontal="center"/>
    </xf>
    <xf numFmtId="0" fontId="89" fillId="0" borderId="40" xfId="0" applyFont="1" applyBorder="1" applyAlignment="1">
      <alignment horizontal="center"/>
    </xf>
    <xf numFmtId="0" fontId="89" fillId="0" borderId="42" xfId="0" applyFont="1" applyBorder="1" applyAlignment="1">
      <alignment horizontal="center" vertical="center"/>
    </xf>
    <xf numFmtId="0" fontId="89" fillId="0" borderId="27" xfId="0" applyFont="1" applyBorder="1" applyAlignment="1">
      <alignment horizontal="center" vertical="center"/>
    </xf>
    <xf numFmtId="0" fontId="89" fillId="0" borderId="42" xfId="0" applyFont="1" applyBorder="1" applyAlignment="1">
      <alignment horizontal="center" vertical="center" wrapText="1"/>
    </xf>
    <xf numFmtId="0" fontId="89" fillId="0" borderId="27" xfId="0" applyFont="1" applyBorder="1" applyAlignment="1">
      <alignment horizontal="center" vertical="center" wrapText="1"/>
    </xf>
    <xf numFmtId="0" fontId="18" fillId="0" borderId="0" xfId="0" applyFont="1" applyAlignment="1">
      <alignment horizontal="left" vertical="center" wrapText="1"/>
    </xf>
    <xf numFmtId="0" fontId="109" fillId="0" borderId="0" xfId="0" applyFont="1" applyAlignment="1">
      <alignment horizontal="left" vertical="center" wrapText="1"/>
    </xf>
    <xf numFmtId="0" fontId="110" fillId="0" borderId="0" xfId="0" applyFont="1" applyAlignment="1">
      <alignment horizontal="left" vertical="center" wrapText="1"/>
    </xf>
    <xf numFmtId="0" fontId="17" fillId="0" borderId="0" xfId="0" applyFont="1" applyAlignment="1">
      <alignment horizontal="center" vertical="center"/>
    </xf>
    <xf numFmtId="0" fontId="111" fillId="0" borderId="0" xfId="0" applyFont="1" applyBorder="1" applyAlignment="1">
      <alignment horizontal="center"/>
    </xf>
    <xf numFmtId="0" fontId="98" fillId="0" borderId="0" xfId="0" applyFont="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horizontal="center" vertical="center"/>
    </xf>
    <xf numFmtId="0" fontId="0" fillId="0" borderId="15" xfId="0" applyBorder="1" applyAlignment="1">
      <alignment horizontal="center" vertical="center"/>
    </xf>
    <xf numFmtId="0" fontId="67" fillId="0" borderId="0" xfId="59" applyAlignment="1">
      <alignment horizontal="center"/>
      <protection/>
    </xf>
    <xf numFmtId="0" fontId="107" fillId="0" borderId="52" xfId="0" applyFont="1" applyBorder="1" applyAlignment="1">
      <alignment horizontal="center"/>
    </xf>
    <xf numFmtId="0" fontId="80" fillId="0" borderId="0" xfId="0" applyFont="1" applyAlignment="1">
      <alignment horizontal="center"/>
    </xf>
    <xf numFmtId="14" fontId="80" fillId="0" borderId="0" xfId="0" applyNumberFormat="1" applyFont="1" applyAlignment="1">
      <alignment horizontal="center"/>
    </xf>
    <xf numFmtId="0" fontId="80" fillId="0" borderId="19"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0" xfId="0" applyFont="1" applyBorder="1" applyAlignment="1">
      <alignment horizontal="center" vertical="center"/>
    </xf>
    <xf numFmtId="0" fontId="80" fillId="0" borderId="15" xfId="0" applyFont="1" applyBorder="1" applyAlignment="1">
      <alignment horizontal="center" vertical="center"/>
    </xf>
    <xf numFmtId="0" fontId="95" fillId="0" borderId="53" xfId="0" applyFont="1" applyBorder="1" applyAlignment="1">
      <alignment horizontal="center" vertical="center" wrapText="1"/>
    </xf>
    <xf numFmtId="0" fontId="95" fillId="0" borderId="26" xfId="0" applyFont="1" applyBorder="1" applyAlignment="1">
      <alignment horizontal="center" vertical="center" wrapText="1"/>
    </xf>
    <xf numFmtId="0" fontId="92" fillId="0" borderId="42" xfId="0" applyFont="1" applyBorder="1" applyAlignment="1">
      <alignment horizontal="center"/>
    </xf>
    <xf numFmtId="0" fontId="92" fillId="0" borderId="27" xfId="0" applyFont="1" applyBorder="1" applyAlignment="1">
      <alignment horizontal="center"/>
    </xf>
    <xf numFmtId="0" fontId="95" fillId="0" borderId="42" xfId="0" applyFont="1" applyBorder="1" applyAlignment="1">
      <alignment horizontal="center" vertical="center" wrapText="1"/>
    </xf>
    <xf numFmtId="0" fontId="95" fillId="0" borderId="27" xfId="0" applyFont="1" applyBorder="1" applyAlignment="1">
      <alignment horizontal="center" vertical="center" wrapText="1"/>
    </xf>
    <xf numFmtId="0" fontId="95" fillId="0" borderId="42" xfId="0" applyFont="1" applyBorder="1" applyAlignment="1">
      <alignment horizontal="center" vertical="center"/>
    </xf>
    <xf numFmtId="0" fontId="95" fillId="0" borderId="27" xfId="0" applyFont="1" applyBorder="1" applyAlignment="1">
      <alignment horizontal="center" vertical="center"/>
    </xf>
    <xf numFmtId="0" fontId="93" fillId="0" borderId="0" xfId="0" applyFont="1" applyAlignment="1">
      <alignment horizontal="center" vertical="center" wrapText="1"/>
    </xf>
    <xf numFmtId="0" fontId="85" fillId="0" borderId="0" xfId="0" applyFont="1" applyAlignment="1">
      <alignment horizontal="center" vertical="center"/>
    </xf>
    <xf numFmtId="0" fontId="92" fillId="0" borderId="42" xfId="0" applyFont="1" applyBorder="1" applyAlignment="1">
      <alignment horizontal="center" vertical="center"/>
    </xf>
    <xf numFmtId="0" fontId="92" fillId="0" borderId="27" xfId="0" applyFont="1" applyBorder="1" applyAlignment="1">
      <alignment horizontal="center" vertical="center"/>
    </xf>
    <xf numFmtId="0" fontId="92" fillId="0" borderId="42" xfId="0" applyFont="1" applyBorder="1" applyAlignment="1">
      <alignment horizontal="center" vertical="center" wrapText="1"/>
    </xf>
    <xf numFmtId="0" fontId="92" fillId="0" borderId="27" xfId="0" applyFont="1" applyBorder="1" applyAlignment="1">
      <alignment horizontal="center" vertical="center"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96" fillId="0" borderId="0" xfId="0" applyFont="1" applyAlignment="1">
      <alignment horizontal="left" vertical="center" wrapText="1"/>
    </xf>
    <xf numFmtId="0" fontId="80" fillId="0" borderId="0" xfId="0" applyFont="1" applyAlignment="1">
      <alignment horizontal="left" wrapText="1"/>
    </xf>
    <xf numFmtId="0" fontId="95" fillId="0" borderId="0" xfId="0" applyFont="1" applyAlignment="1">
      <alignment horizontal="left" wrapText="1"/>
    </xf>
    <xf numFmtId="0" fontId="95" fillId="0" borderId="54" xfId="0" applyFont="1" applyBorder="1" applyAlignment="1">
      <alignment horizontal="center" vertical="center" wrapText="1"/>
    </xf>
    <xf numFmtId="0" fontId="112" fillId="0" borderId="0" xfId="0" applyFont="1" applyAlignment="1">
      <alignment horizontal="lef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xfId="60"/>
    <cellStyle name="Normal 4" xfId="61"/>
    <cellStyle name="Normal 7"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G61"/>
  <sheetViews>
    <sheetView zoomScaleSheetLayoutView="100" zoomScalePageLayoutView="0" workbookViewId="0" topLeftCell="A34">
      <selection activeCell="C49" sqref="C49"/>
    </sheetView>
  </sheetViews>
  <sheetFormatPr defaultColWidth="9.140625" defaultRowHeight="15"/>
  <cols>
    <col min="1" max="1" width="18.140625" style="87" customWidth="1"/>
    <col min="2" max="2" width="1.28515625" style="269" customWidth="1"/>
    <col min="3" max="3" width="46.421875" style="87" bestFit="1" customWidth="1"/>
    <col min="4" max="4" width="7.140625" style="278" customWidth="1"/>
    <col min="5" max="5" width="15.8515625" style="270" customWidth="1"/>
    <col min="6" max="6" width="0.85546875" style="269" customWidth="1"/>
    <col min="7" max="7" width="15.57421875" style="269" customWidth="1"/>
    <col min="8" max="16384" width="9.140625" style="87" customWidth="1"/>
  </cols>
  <sheetData>
    <row r="1" ht="15.75">
      <c r="G1" s="279" t="s">
        <v>800</v>
      </c>
    </row>
    <row r="2" spans="1:7" ht="35.25" customHeight="1">
      <c r="A2" s="412" t="s">
        <v>1162</v>
      </c>
      <c r="B2" s="412"/>
      <c r="C2" s="413"/>
      <c r="D2" s="413"/>
      <c r="E2" s="413"/>
      <c r="F2" s="413"/>
      <c r="G2" s="413"/>
    </row>
    <row r="4" spans="1:7" ht="63">
      <c r="A4" s="280" t="s">
        <v>946</v>
      </c>
      <c r="B4" s="280"/>
      <c r="D4" s="281" t="s">
        <v>851</v>
      </c>
      <c r="E4" s="411" t="s">
        <v>852</v>
      </c>
      <c r="F4" s="411"/>
      <c r="G4" s="411"/>
    </row>
    <row r="5" spans="1:7" ht="15.75">
      <c r="A5" s="282"/>
      <c r="B5" s="283"/>
      <c r="D5" s="283"/>
      <c r="E5" s="284">
        <v>2020</v>
      </c>
      <c r="F5" s="283"/>
      <c r="G5" s="283">
        <v>2019</v>
      </c>
    </row>
    <row r="6" spans="1:7" ht="15.75">
      <c r="A6" s="285" t="s">
        <v>853</v>
      </c>
      <c r="B6" s="283"/>
      <c r="C6" s="215"/>
      <c r="D6" s="283"/>
      <c r="E6" s="284" t="s">
        <v>853</v>
      </c>
      <c r="F6" s="283"/>
      <c r="G6" s="283" t="s">
        <v>853</v>
      </c>
    </row>
    <row r="7" spans="1:7" ht="15.75">
      <c r="A7" s="286"/>
      <c r="B7" s="287"/>
      <c r="C7" s="288" t="s">
        <v>854</v>
      </c>
      <c r="E7" s="289"/>
      <c r="F7" s="287"/>
      <c r="G7" s="287"/>
    </row>
    <row r="8" spans="1:7" ht="11.25" customHeight="1">
      <c r="A8" s="286"/>
      <c r="B8" s="287"/>
      <c r="C8" s="288"/>
      <c r="E8" s="289"/>
      <c r="F8" s="287"/>
      <c r="G8" s="287"/>
    </row>
    <row r="9" spans="1:7" ht="15.75">
      <c r="A9" s="290"/>
      <c r="B9" s="291"/>
      <c r="C9" s="288" t="s">
        <v>965</v>
      </c>
      <c r="E9" s="292"/>
      <c r="F9" s="291"/>
      <c r="G9" s="293"/>
    </row>
    <row r="10" spans="1:7" ht="15.75">
      <c r="A10" s="294"/>
      <c r="B10" s="291"/>
      <c r="C10" s="295" t="s">
        <v>947</v>
      </c>
      <c r="D10" s="278" t="s">
        <v>804</v>
      </c>
      <c r="E10" s="296"/>
      <c r="F10" s="291"/>
      <c r="G10" s="291"/>
    </row>
    <row r="11" spans="1:7" ht="15.75">
      <c r="A11" s="297"/>
      <c r="B11" s="291"/>
      <c r="C11" s="295" t="s">
        <v>948</v>
      </c>
      <c r="D11" s="278" t="s">
        <v>805</v>
      </c>
      <c r="E11" s="296"/>
      <c r="F11" s="291"/>
      <c r="G11" s="291"/>
    </row>
    <row r="12" spans="1:7" ht="15.75">
      <c r="A12" s="297"/>
      <c r="B12" s="291"/>
      <c r="E12" s="296"/>
      <c r="F12" s="291"/>
      <c r="G12" s="291"/>
    </row>
    <row r="13" spans="1:7" ht="15.75">
      <c r="A13" s="298"/>
      <c r="B13" s="291"/>
      <c r="C13" s="299" t="s">
        <v>949</v>
      </c>
      <c r="E13" s="300"/>
      <c r="F13" s="291"/>
      <c r="G13" s="301"/>
    </row>
    <row r="14" spans="1:7" ht="15.75">
      <c r="A14" s="297"/>
      <c r="B14" s="291"/>
      <c r="C14" s="282"/>
      <c r="E14" s="296"/>
      <c r="F14" s="291"/>
      <c r="G14" s="291"/>
    </row>
    <row r="15" spans="1:7" ht="15.75">
      <c r="A15" s="297"/>
      <c r="B15" s="291"/>
      <c r="C15" s="302" t="s">
        <v>855</v>
      </c>
      <c r="E15" s="296"/>
      <c r="F15" s="291"/>
      <c r="G15" s="291"/>
    </row>
    <row r="16" spans="1:7" ht="15.75">
      <c r="A16" s="297"/>
      <c r="B16" s="291"/>
      <c r="C16" s="295" t="s">
        <v>950</v>
      </c>
      <c r="D16" s="278" t="s">
        <v>806</v>
      </c>
      <c r="E16" s="296"/>
      <c r="F16" s="291"/>
      <c r="G16" s="291"/>
    </row>
    <row r="17" spans="1:7" ht="15.75">
      <c r="A17" s="297"/>
      <c r="B17" s="291"/>
      <c r="C17" s="295" t="s">
        <v>856</v>
      </c>
      <c r="D17" s="278" t="s">
        <v>807</v>
      </c>
      <c r="E17" s="296"/>
      <c r="F17" s="291"/>
      <c r="G17" s="291"/>
    </row>
    <row r="18" spans="1:7" ht="15.75">
      <c r="A18" s="297"/>
      <c r="B18" s="291"/>
      <c r="C18" s="295" t="s">
        <v>951</v>
      </c>
      <c r="D18" s="278" t="s">
        <v>808</v>
      </c>
      <c r="E18" s="296"/>
      <c r="F18" s="291"/>
      <c r="G18" s="291"/>
    </row>
    <row r="19" spans="1:7" ht="15.75">
      <c r="A19" s="297"/>
      <c r="B19" s="291"/>
      <c r="C19" s="295" t="s">
        <v>539</v>
      </c>
      <c r="E19" s="296"/>
      <c r="F19" s="291"/>
      <c r="G19" s="291"/>
    </row>
    <row r="20" spans="1:7" ht="15.75">
      <c r="A20" s="298"/>
      <c r="B20" s="291"/>
      <c r="C20" s="299" t="s">
        <v>952</v>
      </c>
      <c r="E20" s="300"/>
      <c r="F20" s="291"/>
      <c r="G20" s="301"/>
    </row>
    <row r="21" spans="1:7" ht="15.75">
      <c r="A21" s="303"/>
      <c r="B21" s="291"/>
      <c r="C21" s="282"/>
      <c r="E21" s="304"/>
      <c r="F21" s="291"/>
      <c r="G21" s="305"/>
    </row>
    <row r="22" spans="1:7" ht="15.75">
      <c r="A22" s="297"/>
      <c r="B22" s="291"/>
      <c r="E22" s="296"/>
      <c r="F22" s="291"/>
      <c r="G22" s="291"/>
    </row>
    <row r="23" spans="1:7" ht="15.75">
      <c r="A23" s="306"/>
      <c r="B23" s="291"/>
      <c r="C23" s="282" t="s">
        <v>1161</v>
      </c>
      <c r="E23" s="307"/>
      <c r="F23" s="291"/>
      <c r="G23" s="306"/>
    </row>
    <row r="24" spans="1:7" ht="15.75">
      <c r="A24" s="297"/>
      <c r="B24" s="291"/>
      <c r="E24" s="296"/>
      <c r="F24" s="291"/>
      <c r="G24" s="291"/>
    </row>
    <row r="25" spans="1:7" ht="15.75">
      <c r="A25" s="297"/>
      <c r="B25" s="291"/>
      <c r="C25" s="302" t="s">
        <v>945</v>
      </c>
      <c r="E25" s="296"/>
      <c r="F25" s="291"/>
      <c r="G25" s="291"/>
    </row>
    <row r="26" spans="1:7" ht="10.5" customHeight="1">
      <c r="A26" s="297"/>
      <c r="B26" s="291"/>
      <c r="C26" s="288"/>
      <c r="E26" s="296"/>
      <c r="F26" s="291"/>
      <c r="G26" s="291"/>
    </row>
    <row r="27" spans="1:7" ht="15.75">
      <c r="A27" s="297"/>
      <c r="B27" s="291"/>
      <c r="C27" s="302" t="s">
        <v>857</v>
      </c>
      <c r="E27" s="296"/>
      <c r="F27" s="291"/>
      <c r="G27" s="291"/>
    </row>
    <row r="28" spans="1:7" ht="31.5">
      <c r="A28" s="297"/>
      <c r="B28" s="291"/>
      <c r="C28" s="312" t="s">
        <v>955</v>
      </c>
      <c r="D28" s="278" t="s">
        <v>809</v>
      </c>
      <c r="E28" s="296"/>
      <c r="F28" s="291"/>
      <c r="G28" s="291"/>
    </row>
    <row r="29" spans="1:7" ht="31.5">
      <c r="A29" s="297"/>
      <c r="B29" s="291"/>
      <c r="C29" s="312" t="s">
        <v>953</v>
      </c>
      <c r="D29" s="278" t="s">
        <v>810</v>
      </c>
      <c r="E29" s="296"/>
      <c r="F29" s="291"/>
      <c r="G29" s="291"/>
    </row>
    <row r="30" spans="1:7" ht="31.5">
      <c r="A30" s="297"/>
      <c r="B30" s="291"/>
      <c r="C30" s="410" t="s">
        <v>1159</v>
      </c>
      <c r="D30" s="278" t="s">
        <v>811</v>
      </c>
      <c r="E30" s="296"/>
      <c r="F30" s="291"/>
      <c r="G30" s="291"/>
    </row>
    <row r="31" spans="1:7" ht="15.75">
      <c r="A31" s="297"/>
      <c r="B31" s="291"/>
      <c r="C31" s="295" t="s">
        <v>954</v>
      </c>
      <c r="D31" s="278" t="s">
        <v>812</v>
      </c>
      <c r="E31" s="296"/>
      <c r="F31" s="291"/>
      <c r="G31" s="291"/>
    </row>
    <row r="32" spans="1:7" ht="15.75">
      <c r="A32" s="297"/>
      <c r="B32" s="291"/>
      <c r="E32" s="296"/>
      <c r="F32" s="291"/>
      <c r="G32" s="291"/>
    </row>
    <row r="33" spans="1:7" ht="15.75">
      <c r="A33" s="306"/>
      <c r="B33" s="291"/>
      <c r="C33" s="299" t="s">
        <v>1160</v>
      </c>
      <c r="E33" s="307"/>
      <c r="F33" s="291"/>
      <c r="G33" s="306"/>
    </row>
    <row r="34" spans="1:7" ht="9.75" customHeight="1">
      <c r="A34" s="308"/>
      <c r="B34" s="291"/>
      <c r="C34" s="282"/>
      <c r="E34" s="309"/>
      <c r="F34" s="291"/>
      <c r="G34" s="308"/>
    </row>
    <row r="35" spans="1:7" ht="15.75">
      <c r="A35" s="308"/>
      <c r="B35" s="291"/>
      <c r="C35" s="302" t="s">
        <v>956</v>
      </c>
      <c r="E35" s="309"/>
      <c r="F35" s="291"/>
      <c r="G35" s="308"/>
    </row>
    <row r="36" spans="1:7" ht="18" customHeight="1">
      <c r="A36" s="308"/>
      <c r="B36" s="291"/>
      <c r="C36" s="274" t="s">
        <v>957</v>
      </c>
      <c r="D36" s="278" t="s">
        <v>813</v>
      </c>
      <c r="E36" s="309"/>
      <c r="F36" s="291"/>
      <c r="G36" s="308"/>
    </row>
    <row r="37" spans="1:7" ht="15.75">
      <c r="A37" s="308"/>
      <c r="B37" s="291"/>
      <c r="C37" s="295" t="s">
        <v>943</v>
      </c>
      <c r="D37" s="278" t="s">
        <v>814</v>
      </c>
      <c r="E37" s="309"/>
      <c r="F37" s="291"/>
      <c r="G37" s="308"/>
    </row>
    <row r="38" spans="1:7" ht="15.75">
      <c r="A38" s="308"/>
      <c r="B38" s="291"/>
      <c r="C38" s="295" t="s">
        <v>944</v>
      </c>
      <c r="D38" s="278" t="s">
        <v>815</v>
      </c>
      <c r="E38" s="309"/>
      <c r="F38" s="291"/>
      <c r="G38" s="308"/>
    </row>
    <row r="39" spans="1:7" ht="15.75">
      <c r="A39" s="308"/>
      <c r="B39" s="291"/>
      <c r="C39" s="295" t="s">
        <v>958</v>
      </c>
      <c r="D39" s="278" t="s">
        <v>816</v>
      </c>
      <c r="E39" s="309"/>
      <c r="F39" s="291"/>
      <c r="G39" s="308"/>
    </row>
    <row r="40" spans="1:7" ht="15.75">
      <c r="A40" s="308"/>
      <c r="B40" s="291"/>
      <c r="E40" s="309"/>
      <c r="F40" s="291"/>
      <c r="G40" s="308"/>
    </row>
    <row r="41" spans="1:7" ht="15.75">
      <c r="A41" s="306"/>
      <c r="B41" s="291"/>
      <c r="C41" s="299" t="s">
        <v>959</v>
      </c>
      <c r="E41" s="307"/>
      <c r="F41" s="291"/>
      <c r="G41" s="306"/>
    </row>
    <row r="42" spans="1:7" ht="15.75">
      <c r="A42" s="308"/>
      <c r="B42" s="291"/>
      <c r="C42" s="282"/>
      <c r="E42" s="309"/>
      <c r="F42" s="291"/>
      <c r="G42" s="308"/>
    </row>
    <row r="43" spans="1:7" ht="15.75">
      <c r="A43" s="286"/>
      <c r="B43" s="310"/>
      <c r="C43" s="302" t="s">
        <v>960</v>
      </c>
      <c r="E43" s="311"/>
      <c r="F43" s="310"/>
      <c r="G43" s="310"/>
    </row>
    <row r="44" spans="1:7" ht="15.75">
      <c r="A44" s="286"/>
      <c r="B44" s="310"/>
      <c r="C44" s="295" t="s">
        <v>961</v>
      </c>
      <c r="D44" s="278" t="s">
        <v>817</v>
      </c>
      <c r="E44" s="311"/>
      <c r="F44" s="310"/>
      <c r="G44" s="310"/>
    </row>
    <row r="45" spans="1:7" ht="15.75">
      <c r="A45" s="286"/>
      <c r="B45" s="310"/>
      <c r="C45" s="295" t="s">
        <v>962</v>
      </c>
      <c r="D45" s="278" t="s">
        <v>818</v>
      </c>
      <c r="E45" s="311"/>
      <c r="F45" s="310"/>
      <c r="G45" s="310"/>
    </row>
    <row r="46" spans="1:7" ht="15.75">
      <c r="A46" s="286"/>
      <c r="B46" s="310"/>
      <c r="E46" s="311"/>
      <c r="F46" s="310"/>
      <c r="G46" s="310"/>
    </row>
    <row r="47" spans="1:7" ht="15.75">
      <c r="A47" s="286"/>
      <c r="B47" s="310"/>
      <c r="C47" s="299" t="s">
        <v>963</v>
      </c>
      <c r="E47" s="311"/>
      <c r="F47" s="310"/>
      <c r="G47" s="310"/>
    </row>
    <row r="48" spans="1:7" ht="15.75">
      <c r="A48" s="286"/>
      <c r="B48" s="310"/>
      <c r="E48" s="311"/>
      <c r="F48" s="310"/>
      <c r="G48" s="310"/>
    </row>
    <row r="49" spans="1:7" ht="15.75">
      <c r="A49" s="307"/>
      <c r="B49" s="310"/>
      <c r="C49" s="299" t="s">
        <v>964</v>
      </c>
      <c r="E49" s="307"/>
      <c r="F49" s="291"/>
      <c r="G49" s="306"/>
    </row>
    <row r="50" spans="1:7" ht="15.75">
      <c r="A50" s="286"/>
      <c r="B50" s="310"/>
      <c r="E50" s="311"/>
      <c r="F50" s="310"/>
      <c r="G50" s="310"/>
    </row>
    <row r="51" spans="1:7" ht="15.75">
      <c r="A51" s="286"/>
      <c r="B51" s="310"/>
      <c r="C51" s="295" t="s">
        <v>858</v>
      </c>
      <c r="E51" s="307"/>
      <c r="F51" s="291"/>
      <c r="G51" s="306"/>
    </row>
    <row r="52" spans="1:7" ht="15.75">
      <c r="A52" s="286"/>
      <c r="B52" s="310"/>
      <c r="E52" s="311"/>
      <c r="F52" s="310"/>
      <c r="G52" s="310"/>
    </row>
    <row r="53" spans="1:7" ht="15.75">
      <c r="A53" s="286"/>
      <c r="B53" s="310"/>
      <c r="E53" s="311"/>
      <c r="F53" s="310"/>
      <c r="G53" s="310"/>
    </row>
    <row r="54" spans="1:7" ht="15.75">
      <c r="A54" s="286"/>
      <c r="B54" s="310"/>
      <c r="E54" s="311"/>
      <c r="F54" s="310"/>
      <c r="G54" s="310"/>
    </row>
    <row r="55" spans="1:7" ht="15.75">
      <c r="A55" s="286"/>
      <c r="B55" s="310"/>
      <c r="E55" s="311"/>
      <c r="F55" s="310"/>
      <c r="G55" s="310"/>
    </row>
    <row r="56" spans="1:7" ht="15.75">
      <c r="A56" s="286"/>
      <c r="B56" s="310"/>
      <c r="E56" s="311"/>
      <c r="F56" s="310"/>
      <c r="G56" s="310"/>
    </row>
    <row r="57" spans="1:7" ht="15.75">
      <c r="A57" s="286"/>
      <c r="B57" s="310"/>
      <c r="E57" s="311"/>
      <c r="F57" s="310"/>
      <c r="G57" s="310"/>
    </row>
    <row r="58" ht="15.75">
      <c r="A58" s="286"/>
    </row>
    <row r="59" ht="15.75">
      <c r="A59" s="286"/>
    </row>
    <row r="60" ht="15.75">
      <c r="A60" s="286"/>
    </row>
    <row r="61" ht="15.75">
      <c r="A61" s="286"/>
    </row>
  </sheetData>
  <sheetProtection/>
  <mergeCells count="2">
    <mergeCell ref="E4:G4"/>
    <mergeCell ref="A2:G2"/>
  </mergeCells>
  <printOptions horizontalCentered="1"/>
  <pageMargins left="0.433070866141732" right="0.37" top="0.2" bottom="0.2" header="0.2" footer="0.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F365"/>
  <sheetViews>
    <sheetView zoomScalePageLayoutView="0" workbookViewId="0" topLeftCell="A196">
      <selection activeCell="B64" sqref="A62:C66"/>
    </sheetView>
  </sheetViews>
  <sheetFormatPr defaultColWidth="9.140625" defaultRowHeight="15"/>
  <cols>
    <col min="1" max="1" width="13.00390625" style="0" customWidth="1"/>
    <col min="2" max="2" width="59.8515625" style="0" bestFit="1" customWidth="1"/>
    <col min="3" max="3" width="18.7109375" style="7" bestFit="1" customWidth="1"/>
    <col min="4" max="4" width="18.7109375" style="0" bestFit="1" customWidth="1"/>
    <col min="5" max="5" width="18.00390625" style="0" bestFit="1" customWidth="1"/>
    <col min="6" max="6" width="18.00390625" style="7" bestFit="1" customWidth="1"/>
  </cols>
  <sheetData>
    <row r="1" spans="3:4" ht="15">
      <c r="C1" s="47">
        <v>2018</v>
      </c>
      <c r="D1">
        <v>2017</v>
      </c>
    </row>
    <row r="2" spans="1:4" ht="15">
      <c r="A2" s="37" t="str">
        <f>'Source Sheet'!A3</f>
        <v>CAS1</v>
      </c>
      <c r="B2" s="37" t="str">
        <f>'Source Sheet'!B3</f>
        <v>BOC</v>
      </c>
      <c r="C2" s="38" t="e">
        <f>VLOOKUP(A2,'Source Sheet'!#REF!,5,0)</f>
        <v>#REF!</v>
      </c>
      <c r="D2" s="51" t="e">
        <f>VLOOKUP(A2,'Source Sheet'!#REF!,8,0)</f>
        <v>#REF!</v>
      </c>
    </row>
    <row r="3" spans="1:4" ht="15">
      <c r="A3" s="37" t="str">
        <f>'Source Sheet'!A4</f>
        <v>CAS2</v>
      </c>
      <c r="B3" s="37" t="str">
        <f>'Source Sheet'!B4</f>
        <v>PEOPLE'S BANK</v>
      </c>
      <c r="C3" s="38" t="e">
        <f>VLOOKUP(A3,'Source Sheet'!#REF!,5,0)</f>
        <v>#REF!</v>
      </c>
      <c r="D3" s="51" t="e">
        <f>VLOOKUP(A3,'Source Sheet'!#REF!,8,0)</f>
        <v>#REF!</v>
      </c>
    </row>
    <row r="4" spans="1:4" ht="15">
      <c r="A4" s="37" t="str">
        <f>'Source Sheet'!A5</f>
        <v>ADV10001</v>
      </c>
      <c r="B4" s="37" t="str">
        <f>'Source Sheet'!B5</f>
        <v>Governor's Office</v>
      </c>
      <c r="C4" s="38" t="e">
        <f>VLOOKUP(A4,'Source Sheet'!#REF!,5,0)</f>
        <v>#REF!</v>
      </c>
      <c r="D4" s="51" t="e">
        <f>VLOOKUP(A4,'Source Sheet'!#REF!,8,0)</f>
        <v>#REF!</v>
      </c>
    </row>
    <row r="5" spans="1:4" ht="15">
      <c r="A5" s="37" t="str">
        <f>'Source Sheet'!A6</f>
        <v>ADV10101</v>
      </c>
      <c r="B5" s="37" t="str">
        <f>'Source Sheet'!B6</f>
        <v>Provincial Council</v>
      </c>
      <c r="C5" s="38" t="e">
        <f>VLOOKUP(A5,'Source Sheet'!#REF!,5,0)</f>
        <v>#REF!</v>
      </c>
      <c r="D5" s="51" t="e">
        <f>VLOOKUP(A5,'Source Sheet'!#REF!,8,0)</f>
        <v>#REF!</v>
      </c>
    </row>
    <row r="6" spans="1:4" ht="15">
      <c r="A6" s="37" t="str">
        <f>'Source Sheet'!A7</f>
        <v>ADV10201</v>
      </c>
      <c r="B6" s="37" t="str">
        <f>'Source Sheet'!B7</f>
        <v>Provincial Public Service Commission</v>
      </c>
      <c r="C6" s="38" t="e">
        <f>VLOOKUP(A6,'Source Sheet'!#REF!,5,0)</f>
        <v>#REF!</v>
      </c>
      <c r="D6" s="51" t="e">
        <f>VLOOKUP(A6,'Source Sheet'!#REF!,8,0)</f>
        <v>#REF!</v>
      </c>
    </row>
    <row r="7" spans="1:4" ht="15">
      <c r="A7" s="37" t="str">
        <f>'Source Sheet'!A8</f>
        <v>ADV10301</v>
      </c>
      <c r="B7" s="37" t="str">
        <f>'Source Sheet'!B8</f>
        <v>Co-operative Employees Commission</v>
      </c>
      <c r="C7" s="38" t="e">
        <f>VLOOKUP(A7,'Source Sheet'!#REF!,5,0)</f>
        <v>#REF!</v>
      </c>
      <c r="D7" s="51" t="e">
        <f>VLOOKUP(A7,'Source Sheet'!#REF!,8,0)</f>
        <v>#REF!</v>
      </c>
    </row>
    <row r="8" spans="1:4" ht="15">
      <c r="A8" s="37" t="str">
        <f>'Source Sheet'!A9</f>
        <v>ADV10401</v>
      </c>
      <c r="B8" s="37" t="str">
        <f>'Source Sheet'!B9</f>
        <v>Ministry Of Local Gov., Economic Promotion &amp; Electricity</v>
      </c>
      <c r="C8" s="38" t="e">
        <f>VLOOKUP(A8,'Source Sheet'!#REF!,5,0)</f>
        <v>#REF!</v>
      </c>
      <c r="D8" s="51" t="e">
        <f>VLOOKUP(A8,'Source Sheet'!#REF!,8,0)</f>
        <v>#REF!</v>
      </c>
    </row>
    <row r="9" spans="1:4" ht="15">
      <c r="A9" s="37" t="str">
        <f>'Source Sheet'!A10</f>
        <v>ADV10501</v>
      </c>
      <c r="B9" s="37" t="str">
        <f>'Source Sheet'!B10</f>
        <v>Ministry Of Health,Indigenous Medicine &amp; Social Welfare:</v>
      </c>
      <c r="C9" s="38" t="e">
        <f>VLOOKUP(A9,'Source Sheet'!#REF!,5,0)</f>
        <v>#REF!</v>
      </c>
      <c r="D9" s="51" t="e">
        <f>VLOOKUP(A9,'Source Sheet'!#REF!,8,0)</f>
        <v>#REF!</v>
      </c>
    </row>
    <row r="10" spans="1:4" ht="15">
      <c r="A10" s="37" t="str">
        <f>'Source Sheet'!A11</f>
        <v>ADV10601</v>
      </c>
      <c r="B10" s="37" t="str">
        <f>'Source Sheet'!B11</f>
        <v>Ministry Of Agriculture,Land &amp; Irrigation:</v>
      </c>
      <c r="C10" s="38" t="e">
        <f>VLOOKUP(A10,'Source Sheet'!#REF!,5,0)</f>
        <v>#REF!</v>
      </c>
      <c r="D10" s="51" t="e">
        <f>VLOOKUP(A10,'Source Sheet'!#REF!,8,0)</f>
        <v>#REF!</v>
      </c>
    </row>
    <row r="11" spans="1:4" ht="15">
      <c r="A11" s="37" t="str">
        <f>'Source Sheet'!A12</f>
        <v>ADV10701</v>
      </c>
      <c r="B11" s="37" t="str">
        <f>'Source Sheet'!B12</f>
        <v>Ministry Of Roads,Transport,Co-operative Development &amp; Trade:</v>
      </c>
      <c r="C11" s="38" t="e">
        <f>VLOOKUP(A11,'Source Sheet'!#REF!,5,0)</f>
        <v>#REF!</v>
      </c>
      <c r="D11" s="51" t="e">
        <f>VLOOKUP(A11,'Source Sheet'!#REF!,8,0)</f>
        <v>#REF!</v>
      </c>
    </row>
    <row r="12" spans="1:4" ht="15">
      <c r="A12" s="37" t="str">
        <f>'Source Sheet'!A13</f>
        <v>ADV10801</v>
      </c>
      <c r="B12" s="37" t="str">
        <f>'Source Sheet'!B13</f>
        <v>Ministry Of Education,Cultural &amp; Arts Affairs,Sports:</v>
      </c>
      <c r="C12" s="38" t="e">
        <f>VLOOKUP(A12,'Source Sheet'!#REF!,5,0)</f>
        <v>#REF!</v>
      </c>
      <c r="D12" s="51" t="e">
        <f>VLOOKUP(A12,'Source Sheet'!#REF!,8,0)</f>
        <v>#REF!</v>
      </c>
    </row>
    <row r="13" spans="1:4" ht="15">
      <c r="A13" s="37" t="str">
        <f>'Source Sheet'!A14</f>
        <v>ADV10901</v>
      </c>
      <c r="B13" s="37" t="str">
        <f>'Source Sheet'!B14</f>
        <v>Chief Secretary's Office</v>
      </c>
      <c r="C13" s="38" t="e">
        <f>VLOOKUP(A13,'Source Sheet'!#REF!,5,0)</f>
        <v>#REF!</v>
      </c>
      <c r="D13" s="51" t="e">
        <f>VLOOKUP(A13,'Source Sheet'!#REF!,8,0)</f>
        <v>#REF!</v>
      </c>
    </row>
    <row r="14" spans="1:4" ht="15">
      <c r="A14" s="37" t="str">
        <f>'Source Sheet'!A15</f>
        <v>ADV11001</v>
      </c>
      <c r="B14" s="37" t="str">
        <f>'Source Sheet'!B15</f>
        <v>Provincial Engineering Organization</v>
      </c>
      <c r="C14" s="38" t="e">
        <f>VLOOKUP(A14,'Source Sheet'!#REF!,5,0)</f>
        <v>#REF!</v>
      </c>
      <c r="D14" s="51" t="e">
        <f>VLOOKUP(A14,'Source Sheet'!#REF!,8,0)</f>
        <v>#REF!</v>
      </c>
    </row>
    <row r="15" spans="1:4" ht="15">
      <c r="A15" s="37" t="str">
        <f>'Source Sheet'!A16</f>
        <v>ADV11101</v>
      </c>
      <c r="B15" s="37" t="str">
        <f>'Source Sheet'!B16</f>
        <v>Department Of Revenue</v>
      </c>
      <c r="C15" s="38" t="e">
        <f>VLOOKUP(A15,'Source Sheet'!#REF!,5,0)</f>
        <v>#REF!</v>
      </c>
      <c r="D15" s="51" t="e">
        <f>VLOOKUP(A15,'Source Sheet'!#REF!,8,0)</f>
        <v>#REF!</v>
      </c>
    </row>
    <row r="16" spans="1:4" ht="15">
      <c r="A16" s="37" t="str">
        <f>'Source Sheet'!A17</f>
        <v>ADV11201</v>
      </c>
      <c r="B16" s="37" t="str">
        <f>'Source Sheet'!B17</f>
        <v>Department Of Local Government</v>
      </c>
      <c r="C16" s="38" t="e">
        <f>VLOOKUP(A16,'Source Sheet'!#REF!,5,0)</f>
        <v>#REF!</v>
      </c>
      <c r="D16" s="51" t="e">
        <f>VLOOKUP(A16,'Source Sheet'!#REF!,8,0)</f>
        <v>#REF!</v>
      </c>
    </row>
    <row r="17" spans="1:4" ht="15">
      <c r="A17" s="37" t="str">
        <f>'Source Sheet'!A18</f>
        <v>ADV11301</v>
      </c>
      <c r="B17" s="37" t="str">
        <f>'Source Sheet'!B18</f>
        <v>Department Of Health Services</v>
      </c>
      <c r="C17" s="38" t="e">
        <f>VLOOKUP(A17,'Source Sheet'!#REF!,5,0)</f>
        <v>#REF!</v>
      </c>
      <c r="D17" s="51" t="e">
        <f>VLOOKUP(A17,'Source Sheet'!#REF!,8,0)</f>
        <v>#REF!</v>
      </c>
    </row>
    <row r="18" spans="1:4" ht="15">
      <c r="A18" s="37" t="str">
        <f>'Source Sheet'!A19</f>
        <v>ADV11401</v>
      </c>
      <c r="B18" s="37" t="str">
        <f>'Source Sheet'!B19</f>
        <v>Department Of Ayurveda</v>
      </c>
      <c r="C18" s="38" t="e">
        <f>VLOOKUP(A18,'Source Sheet'!#REF!,5,0)</f>
        <v>#REF!</v>
      </c>
      <c r="D18" s="51" t="e">
        <f>VLOOKUP(A18,'Source Sheet'!#REF!,8,0)</f>
        <v>#REF!</v>
      </c>
    </row>
    <row r="19" spans="1:4" ht="15">
      <c r="A19" s="37" t="str">
        <f>'Source Sheet'!A20</f>
        <v>ADV11501</v>
      </c>
      <c r="B19" s="37" t="str">
        <f>'Source Sheet'!B20</f>
        <v>Department Of Social Services</v>
      </c>
      <c r="C19" s="38" t="e">
        <f>VLOOKUP(A19,'Source Sheet'!#REF!,5,0)</f>
        <v>#REF!</v>
      </c>
      <c r="D19" s="51" t="e">
        <f>VLOOKUP(A19,'Source Sheet'!#REF!,8,0)</f>
        <v>#REF!</v>
      </c>
    </row>
    <row r="20" spans="1:4" ht="15">
      <c r="A20" s="37" t="str">
        <f>'Source Sheet'!A21</f>
        <v>ADV11601</v>
      </c>
      <c r="B20" s="37" t="str">
        <f>'Source Sheet'!B21</f>
        <v>Department Of Probation &amp; Child Care Services</v>
      </c>
      <c r="C20" s="38" t="e">
        <f>VLOOKUP(A20,'Source Sheet'!#REF!,5,0)</f>
        <v>#REF!</v>
      </c>
      <c r="D20" s="51" t="e">
        <f>VLOOKUP(A20,'Source Sheet'!#REF!,8,0)</f>
        <v>#REF!</v>
      </c>
    </row>
    <row r="21" spans="1:4" ht="15">
      <c r="A21" s="37" t="str">
        <f>'Source Sheet'!A22</f>
        <v>ADV11701</v>
      </c>
      <c r="B21" s="37" t="str">
        <f>'Source Sheet'!B22</f>
        <v>Department Of Agriculture</v>
      </c>
      <c r="C21" s="38" t="e">
        <f>VLOOKUP(A21,'Source Sheet'!#REF!,5,0)</f>
        <v>#REF!</v>
      </c>
      <c r="D21" s="51" t="e">
        <f>VLOOKUP(A21,'Source Sheet'!#REF!,8,0)</f>
        <v>#REF!</v>
      </c>
    </row>
    <row r="22" spans="1:4" ht="15">
      <c r="A22" s="37" t="str">
        <f>'Source Sheet'!A23</f>
        <v>ADV11801</v>
      </c>
      <c r="B22" s="37" t="str">
        <f>'Source Sheet'!B23</f>
        <v>Department Of Land Commissioner</v>
      </c>
      <c r="C22" s="38" t="e">
        <f>VLOOKUP(A22,'Source Sheet'!#REF!,5,0)</f>
        <v>#REF!</v>
      </c>
      <c r="D22" s="51" t="e">
        <f>VLOOKUP(A22,'Source Sheet'!#REF!,8,0)</f>
        <v>#REF!</v>
      </c>
    </row>
    <row r="23" spans="1:4" ht="15">
      <c r="A23" s="37" t="str">
        <f>'Source Sheet'!A24</f>
        <v>ADV11901</v>
      </c>
      <c r="B23" s="37" t="str">
        <f>'Source Sheet'!B24</f>
        <v>Department Of Irrigation</v>
      </c>
      <c r="C23" s="38" t="e">
        <f>VLOOKUP(A23,'Source Sheet'!#REF!,5,0)</f>
        <v>#REF!</v>
      </c>
      <c r="D23" s="51" t="e">
        <f>VLOOKUP(A23,'Source Sheet'!#REF!,8,0)</f>
        <v>#REF!</v>
      </c>
    </row>
    <row r="24" spans="1:4" ht="15">
      <c r="A24" s="37" t="str">
        <f>'Source Sheet'!A25</f>
        <v>ADV12001</v>
      </c>
      <c r="B24" s="37" t="str">
        <f>'Source Sheet'!B25</f>
        <v>Department Of Animal Production &amp; Health</v>
      </c>
      <c r="C24" s="38" t="e">
        <f>VLOOKUP(A24,'Source Sheet'!#REF!,5,0)</f>
        <v>#REF!</v>
      </c>
      <c r="D24" s="51" t="e">
        <f>VLOOKUP(A24,'Source Sheet'!#REF!,8,0)</f>
        <v>#REF!</v>
      </c>
    </row>
    <row r="25" spans="1:4" ht="15">
      <c r="A25" s="37" t="str">
        <f>'Source Sheet'!A26</f>
        <v>ADV12101</v>
      </c>
      <c r="B25" s="37" t="str">
        <f>'Source Sheet'!B26</f>
        <v>Department Of Motor Traffic</v>
      </c>
      <c r="C25" s="38" t="e">
        <f>VLOOKUP(A25,'Source Sheet'!#REF!,5,0)</f>
        <v>#REF!</v>
      </c>
      <c r="D25" s="51" t="e">
        <f>VLOOKUP(A25,'Source Sheet'!#REF!,8,0)</f>
        <v>#REF!</v>
      </c>
    </row>
    <row r="26" spans="1:4" ht="15">
      <c r="A26" s="37" t="str">
        <f>'Source Sheet'!A27</f>
        <v>ADV12201</v>
      </c>
      <c r="B26" s="37" t="str">
        <f>'Source Sheet'!B27</f>
        <v>Department Of Co-operative Development</v>
      </c>
      <c r="C26" s="38" t="e">
        <f>VLOOKUP(A26,'Source Sheet'!#REF!,5,0)</f>
        <v>#REF!</v>
      </c>
      <c r="D26" s="51" t="e">
        <f>VLOOKUP(A26,'Source Sheet'!#REF!,8,0)</f>
        <v>#REF!</v>
      </c>
    </row>
    <row r="27" spans="1:4" ht="15">
      <c r="A27" s="37" t="str">
        <f>'Source Sheet'!A28</f>
        <v>ADV12301</v>
      </c>
      <c r="B27" s="37" t="str">
        <f>'Source Sheet'!B28</f>
        <v>Department Of Registrar Of Business Names</v>
      </c>
      <c r="C27" s="38" t="e">
        <f>VLOOKUP(A27,'Source Sheet'!#REF!,5,0)</f>
        <v>#REF!</v>
      </c>
      <c r="D27" s="51" t="e">
        <f>VLOOKUP(A27,'Source Sheet'!#REF!,8,0)</f>
        <v>#REF!</v>
      </c>
    </row>
    <row r="28" spans="1:4" ht="15">
      <c r="A28" s="37" t="str">
        <f>'Source Sheet'!A29</f>
        <v>ADV12401</v>
      </c>
      <c r="B28" s="37" t="str">
        <f>'Source Sheet'!B29</f>
        <v>Department Of Housing Commissioner</v>
      </c>
      <c r="C28" s="38" t="e">
        <f>VLOOKUP(A28,'Source Sheet'!#REF!,5,0)</f>
        <v>#REF!</v>
      </c>
      <c r="D28" s="51" t="e">
        <f>VLOOKUP(A28,'Source Sheet'!#REF!,8,0)</f>
        <v>#REF!</v>
      </c>
    </row>
    <row r="29" spans="1:4" ht="15">
      <c r="A29" s="37" t="str">
        <f>'Source Sheet'!A30</f>
        <v>ADV12501</v>
      </c>
      <c r="B29" s="37" t="str">
        <f>'Source Sheet'!B30</f>
        <v>Department Of Industries</v>
      </c>
      <c r="C29" s="38" t="e">
        <f>VLOOKUP(A29,'Source Sheet'!#REF!,5,0)</f>
        <v>#REF!</v>
      </c>
      <c r="D29" s="51" t="e">
        <f>VLOOKUP(A29,'Source Sheet'!#REF!,8,0)</f>
        <v>#REF!</v>
      </c>
    </row>
    <row r="30" spans="1:4" ht="15">
      <c r="A30" s="37" t="str">
        <f>'Source Sheet'!A31</f>
        <v>ADV12601</v>
      </c>
      <c r="B30" s="37" t="str">
        <f>'Source Sheet'!B31</f>
        <v>Department Of Education</v>
      </c>
      <c r="C30" s="38" t="e">
        <f>VLOOKUP(A30,'Source Sheet'!#REF!,5,0)</f>
        <v>#REF!</v>
      </c>
      <c r="D30" s="51" t="e">
        <f>VLOOKUP(A30,'Source Sheet'!#REF!,8,0)</f>
        <v>#REF!</v>
      </c>
    </row>
    <row r="31" spans="1:4" ht="15">
      <c r="A31" s="37" t="str">
        <f>'Source Sheet'!A32</f>
        <v>ADV20701</v>
      </c>
      <c r="B31" s="37" t="str">
        <f>'Source Sheet'!B32</f>
        <v>D. S - Homagama</v>
      </c>
      <c r="C31" s="38" t="e">
        <f>VLOOKUP(A31,'Source Sheet'!#REF!,5,0)</f>
        <v>#REF!</v>
      </c>
      <c r="D31" s="51" t="e">
        <f>VLOOKUP(A31,'Source Sheet'!#REF!,8,0)</f>
        <v>#REF!</v>
      </c>
    </row>
    <row r="32" spans="1:4" ht="15">
      <c r="A32" s="37" t="str">
        <f>'Source Sheet'!A33</f>
        <v>ADV22301</v>
      </c>
      <c r="B32" s="37" t="str">
        <f>'Source Sheet'!B33</f>
        <v>D. S - Agalawatta</v>
      </c>
      <c r="C32" s="38" t="e">
        <f>VLOOKUP(A32,'Source Sheet'!#REF!,5,0)</f>
        <v>#REF!</v>
      </c>
      <c r="D32" s="51" t="e">
        <f>VLOOKUP(A32,'Source Sheet'!#REF!,8,0)</f>
        <v>#REF!</v>
      </c>
    </row>
    <row r="33" spans="1:4" ht="15">
      <c r="A33" s="37" t="str">
        <f>'Source Sheet'!A34</f>
        <v>ADV23201</v>
      </c>
      <c r="B33" s="37" t="str">
        <f>'Source Sheet'!B34</f>
        <v>D. S - Panadura</v>
      </c>
      <c r="C33" s="38" t="e">
        <f>VLOOKUP(A33,'Source Sheet'!#REF!,5,0)</f>
        <v>#REF!</v>
      </c>
      <c r="D33" s="51" t="e">
        <f>VLOOKUP(A33,'Source Sheet'!#REF!,8,0)</f>
        <v>#REF!</v>
      </c>
    </row>
    <row r="34" spans="1:4" ht="15">
      <c r="A34" s="37" t="str">
        <f>'Source Sheet'!A35</f>
        <v>IMP1</v>
      </c>
      <c r="B34" s="37" t="str">
        <f>'Source Sheet'!B35</f>
        <v>Governor's Office</v>
      </c>
      <c r="C34" s="38" t="e">
        <f>VLOOKUP(A34,'Source Sheet'!#REF!,5,0)</f>
        <v>#REF!</v>
      </c>
      <c r="D34" s="51" t="e">
        <f>VLOOKUP(A34,'Source Sheet'!#REF!,8,0)</f>
        <v>#REF!</v>
      </c>
    </row>
    <row r="35" spans="1:4" ht="15">
      <c r="A35" s="37" t="str">
        <f>'Source Sheet'!A36</f>
        <v>IMP2</v>
      </c>
      <c r="B35" s="37" t="str">
        <f>'Source Sheet'!B36</f>
        <v>Provincial Council</v>
      </c>
      <c r="C35" s="38" t="e">
        <f>VLOOKUP(A35,'Source Sheet'!#REF!,5,0)</f>
        <v>#REF!</v>
      </c>
      <c r="D35" s="51" t="e">
        <f>VLOOKUP(A35,'Source Sheet'!#REF!,8,0)</f>
        <v>#REF!</v>
      </c>
    </row>
    <row r="36" spans="1:4" ht="15">
      <c r="A36" s="37" t="str">
        <f>'Source Sheet'!A37</f>
        <v>IMP3</v>
      </c>
      <c r="B36" s="37" t="str">
        <f>'Source Sheet'!B37</f>
        <v>Provincial Public Service Commission</v>
      </c>
      <c r="C36" s="38" t="e">
        <f>VLOOKUP(A36,'Source Sheet'!#REF!,5,0)</f>
        <v>#REF!</v>
      </c>
      <c r="D36" s="51" t="e">
        <f>VLOOKUP(A36,'Source Sheet'!#REF!,8,0)</f>
        <v>#REF!</v>
      </c>
    </row>
    <row r="37" spans="1:4" ht="15">
      <c r="A37" s="37" t="str">
        <f>'Source Sheet'!A38</f>
        <v>IMP4</v>
      </c>
      <c r="B37" s="37" t="str">
        <f>'Source Sheet'!B38</f>
        <v>Co-operative Employees Commission</v>
      </c>
      <c r="C37" s="38" t="e">
        <f>VLOOKUP(A37,'Source Sheet'!#REF!,5,0)</f>
        <v>#REF!</v>
      </c>
      <c r="D37" s="51" t="e">
        <f>VLOOKUP(A37,'Source Sheet'!#REF!,8,0)</f>
        <v>#REF!</v>
      </c>
    </row>
    <row r="38" spans="1:4" ht="15">
      <c r="A38" s="37" t="str">
        <f>'Source Sheet'!A39</f>
        <v>IMP5</v>
      </c>
      <c r="B38" s="37" t="str">
        <f>'Source Sheet'!B39</f>
        <v>Ministry Of Local Gov., Economic Promotion &amp; Electricity</v>
      </c>
      <c r="C38" s="38" t="e">
        <f>VLOOKUP(A38,'Source Sheet'!#REF!,5,0)</f>
        <v>#REF!</v>
      </c>
      <c r="D38" s="51" t="e">
        <f>VLOOKUP(A38,'Source Sheet'!#REF!,8,0)</f>
        <v>#REF!</v>
      </c>
    </row>
    <row r="39" spans="1:4" ht="15">
      <c r="A39" s="37" t="str">
        <f>'Source Sheet'!A40</f>
        <v>IMP6</v>
      </c>
      <c r="B39" s="37" t="str">
        <f>'Source Sheet'!B40</f>
        <v>Ministry Of Health,Indigenous Medicine &amp; Social Welfare:</v>
      </c>
      <c r="C39" s="38" t="e">
        <f>VLOOKUP(A39,'Source Sheet'!#REF!,5,0)</f>
        <v>#REF!</v>
      </c>
      <c r="D39" s="51" t="e">
        <f>VLOOKUP(A39,'Source Sheet'!#REF!,8,0)</f>
        <v>#REF!</v>
      </c>
    </row>
    <row r="40" spans="1:4" ht="15">
      <c r="A40" s="37" t="str">
        <f>'Source Sheet'!A41</f>
        <v>IMP7</v>
      </c>
      <c r="B40" s="37" t="str">
        <f>'Source Sheet'!B41</f>
        <v>Ministry Of Agriculture,Land &amp; Irrigation:</v>
      </c>
      <c r="C40" s="38" t="e">
        <f>VLOOKUP(A40,'Source Sheet'!#REF!,5,0)</f>
        <v>#REF!</v>
      </c>
      <c r="D40" s="51" t="e">
        <f>VLOOKUP(A40,'Source Sheet'!#REF!,8,0)</f>
        <v>#REF!</v>
      </c>
    </row>
    <row r="41" spans="1:4" ht="15">
      <c r="A41" s="37" t="str">
        <f>'Source Sheet'!A42</f>
        <v>IMP8</v>
      </c>
      <c r="B41" s="37" t="str">
        <f>'Source Sheet'!B42</f>
        <v>Ministry Of Roads,Transport,Co-operative Development &amp; Trade:</v>
      </c>
      <c r="C41" s="38" t="e">
        <f>VLOOKUP(A41,'Source Sheet'!#REF!,5,0)</f>
        <v>#REF!</v>
      </c>
      <c r="D41" s="51" t="e">
        <f>VLOOKUP(A41,'Source Sheet'!#REF!,8,0)</f>
        <v>#REF!</v>
      </c>
    </row>
    <row r="42" spans="1:4" ht="15">
      <c r="A42" s="37" t="str">
        <f>'Source Sheet'!A43</f>
        <v>IMP9</v>
      </c>
      <c r="B42" s="37" t="str">
        <f>'Source Sheet'!B43</f>
        <v>Ministry Of Education,Cultural &amp; Arts Affairs,Sports:</v>
      </c>
      <c r="C42" s="38" t="e">
        <f>VLOOKUP(A42,'Source Sheet'!#REF!,5,0)</f>
        <v>#REF!</v>
      </c>
      <c r="D42" s="51" t="e">
        <f>VLOOKUP(A42,'Source Sheet'!#REF!,8,0)</f>
        <v>#REF!</v>
      </c>
    </row>
    <row r="43" spans="1:4" ht="15">
      <c r="A43" s="37" t="str">
        <f>'Source Sheet'!A44</f>
        <v>IMP10</v>
      </c>
      <c r="B43" s="37" t="str">
        <f>'Source Sheet'!B44</f>
        <v>Chief Secretary's Office</v>
      </c>
      <c r="C43" s="38" t="e">
        <f>VLOOKUP(A43,'Source Sheet'!#REF!,5,0)</f>
        <v>#REF!</v>
      </c>
      <c r="D43" s="51" t="e">
        <f>VLOOKUP(A43,'Source Sheet'!#REF!,8,0)</f>
        <v>#REF!</v>
      </c>
    </row>
    <row r="44" spans="1:4" ht="15">
      <c r="A44" s="37" t="str">
        <f>'Source Sheet'!A45</f>
        <v>IMP11</v>
      </c>
      <c r="B44" s="37" t="str">
        <f>'Source Sheet'!B45</f>
        <v>Provincial Engineering Organization</v>
      </c>
      <c r="C44" s="38" t="e">
        <f>VLOOKUP(A44,'Source Sheet'!#REF!,5,0)</f>
        <v>#REF!</v>
      </c>
      <c r="D44" s="51" t="e">
        <f>VLOOKUP(A44,'Source Sheet'!#REF!,8,0)</f>
        <v>#REF!</v>
      </c>
    </row>
    <row r="45" spans="1:4" ht="15">
      <c r="A45" s="37" t="str">
        <f>'Source Sheet'!A46</f>
        <v>IMP12</v>
      </c>
      <c r="B45" s="37" t="str">
        <f>'Source Sheet'!B46</f>
        <v>Department Of Revenue</v>
      </c>
      <c r="C45" s="38" t="e">
        <f>VLOOKUP(A45,'Source Sheet'!#REF!,5,0)</f>
        <v>#REF!</v>
      </c>
      <c r="D45" s="51" t="e">
        <f>VLOOKUP(A45,'Source Sheet'!#REF!,8,0)</f>
        <v>#REF!</v>
      </c>
    </row>
    <row r="46" spans="1:4" ht="15">
      <c r="A46" s="37" t="str">
        <f>'Source Sheet'!A47</f>
        <v>IMP13</v>
      </c>
      <c r="B46" s="37" t="str">
        <f>'Source Sheet'!B47</f>
        <v>Department Of Local Government</v>
      </c>
      <c r="C46" s="38" t="e">
        <f>VLOOKUP(A46,'Source Sheet'!#REF!,5,0)</f>
        <v>#REF!</v>
      </c>
      <c r="D46" s="51" t="e">
        <f>VLOOKUP(A46,'Source Sheet'!#REF!,8,0)</f>
        <v>#REF!</v>
      </c>
    </row>
    <row r="47" spans="1:4" ht="15">
      <c r="A47" s="37" t="str">
        <f>'Source Sheet'!A48</f>
        <v>IMP14</v>
      </c>
      <c r="B47" s="37" t="str">
        <f>'Source Sheet'!B48</f>
        <v>Department Of Health Services</v>
      </c>
      <c r="C47" s="38" t="e">
        <f>VLOOKUP(A47,'Source Sheet'!#REF!,5,0)</f>
        <v>#REF!</v>
      </c>
      <c r="D47" s="51" t="e">
        <f>VLOOKUP(A47,'Source Sheet'!#REF!,8,0)</f>
        <v>#REF!</v>
      </c>
    </row>
    <row r="48" spans="1:4" ht="15">
      <c r="A48" s="37" t="str">
        <f>'Source Sheet'!A49</f>
        <v>IMP15</v>
      </c>
      <c r="B48" s="37" t="str">
        <f>'Source Sheet'!B49</f>
        <v>Department Of Ayurveda</v>
      </c>
      <c r="C48" s="38" t="e">
        <f>VLOOKUP(A48,'Source Sheet'!#REF!,5,0)</f>
        <v>#REF!</v>
      </c>
      <c r="D48" s="51" t="e">
        <f>VLOOKUP(A48,'Source Sheet'!#REF!,8,0)</f>
        <v>#REF!</v>
      </c>
    </row>
    <row r="49" spans="1:4" ht="15">
      <c r="A49" s="37" t="str">
        <f>'Source Sheet'!A50</f>
        <v>IMP16</v>
      </c>
      <c r="B49" s="37" t="str">
        <f>'Source Sheet'!B50</f>
        <v>Department Of Social Services</v>
      </c>
      <c r="C49" s="38" t="e">
        <f>VLOOKUP(A49,'Source Sheet'!#REF!,5,0)</f>
        <v>#REF!</v>
      </c>
      <c r="D49" s="51" t="e">
        <f>VLOOKUP(A49,'Source Sheet'!#REF!,8,0)</f>
        <v>#REF!</v>
      </c>
    </row>
    <row r="50" spans="1:4" ht="15">
      <c r="A50" s="37" t="str">
        <f>'Source Sheet'!A51</f>
        <v>IMP17</v>
      </c>
      <c r="B50" s="37" t="str">
        <f>'Source Sheet'!B51</f>
        <v>Department Of Probation &amp; Child Care Services</v>
      </c>
      <c r="C50" s="38" t="e">
        <f>VLOOKUP(A50,'Source Sheet'!#REF!,5,0)</f>
        <v>#REF!</v>
      </c>
      <c r="D50" s="51" t="e">
        <f>VLOOKUP(A50,'Source Sheet'!#REF!,8,0)</f>
        <v>#REF!</v>
      </c>
    </row>
    <row r="51" spans="1:4" ht="15">
      <c r="A51" s="37" t="str">
        <f>'Source Sheet'!A52</f>
        <v>IMP18</v>
      </c>
      <c r="B51" s="37" t="str">
        <f>'Source Sheet'!B52</f>
        <v>Department Of Agriculture</v>
      </c>
      <c r="C51" s="38" t="e">
        <f>VLOOKUP(A51,'Source Sheet'!#REF!,5,0)</f>
        <v>#REF!</v>
      </c>
      <c r="D51" s="51" t="e">
        <f>VLOOKUP(A51,'Source Sheet'!#REF!,8,0)</f>
        <v>#REF!</v>
      </c>
    </row>
    <row r="52" spans="1:4" ht="15">
      <c r="A52" s="37" t="str">
        <f>'Source Sheet'!A53</f>
        <v>IMP19</v>
      </c>
      <c r="B52" s="37" t="str">
        <f>'Source Sheet'!B53</f>
        <v>Department Of Land Commissioner</v>
      </c>
      <c r="C52" s="38" t="e">
        <f>VLOOKUP(A52,'Source Sheet'!#REF!,5,0)</f>
        <v>#REF!</v>
      </c>
      <c r="D52" s="51" t="e">
        <f>VLOOKUP(A52,'Source Sheet'!#REF!,8,0)</f>
        <v>#REF!</v>
      </c>
    </row>
    <row r="53" spans="1:4" ht="15">
      <c r="A53" s="37" t="str">
        <f>'Source Sheet'!A54</f>
        <v>IMP20</v>
      </c>
      <c r="B53" s="37" t="str">
        <f>'Source Sheet'!B54</f>
        <v>Department Of Irrigation</v>
      </c>
      <c r="C53" s="38" t="e">
        <f>VLOOKUP(A53,'Source Sheet'!#REF!,5,0)</f>
        <v>#REF!</v>
      </c>
      <c r="D53" s="51" t="e">
        <f>VLOOKUP(A53,'Source Sheet'!#REF!,8,0)</f>
        <v>#REF!</v>
      </c>
    </row>
    <row r="54" spans="1:4" ht="15">
      <c r="A54" s="37" t="str">
        <f>'Source Sheet'!A55</f>
        <v>IMP21</v>
      </c>
      <c r="B54" s="37" t="str">
        <f>'Source Sheet'!B55</f>
        <v>Department Of Animal Production &amp; Health</v>
      </c>
      <c r="C54" s="38" t="e">
        <f>VLOOKUP(A54,'Source Sheet'!#REF!,5,0)</f>
        <v>#REF!</v>
      </c>
      <c r="D54" s="51" t="e">
        <f>VLOOKUP(A54,'Source Sheet'!#REF!,8,0)</f>
        <v>#REF!</v>
      </c>
    </row>
    <row r="55" spans="1:4" ht="15">
      <c r="A55" s="37" t="str">
        <f>'Source Sheet'!A56</f>
        <v>IMP22</v>
      </c>
      <c r="B55" s="37" t="str">
        <f>'Source Sheet'!B56</f>
        <v>Department Of Motor Traffic</v>
      </c>
      <c r="C55" s="38" t="e">
        <f>VLOOKUP(A55,'Source Sheet'!#REF!,5,0)</f>
        <v>#REF!</v>
      </c>
      <c r="D55" s="51" t="e">
        <f>VLOOKUP(A55,'Source Sheet'!#REF!,8,0)</f>
        <v>#REF!</v>
      </c>
    </row>
    <row r="56" spans="1:4" ht="15">
      <c r="A56" s="37" t="str">
        <f>'Source Sheet'!A57</f>
        <v>IMP23</v>
      </c>
      <c r="B56" s="37" t="str">
        <f>'Source Sheet'!B57</f>
        <v>Department Of Co-operative Development</v>
      </c>
      <c r="C56" s="38" t="e">
        <f>VLOOKUP(A56,'Source Sheet'!#REF!,5,0)</f>
        <v>#REF!</v>
      </c>
      <c r="D56" s="51" t="e">
        <f>VLOOKUP(A56,'Source Sheet'!#REF!,8,0)</f>
        <v>#REF!</v>
      </c>
    </row>
    <row r="57" spans="1:4" ht="15">
      <c r="A57" s="37" t="str">
        <f>'Source Sheet'!A58</f>
        <v>IMP24</v>
      </c>
      <c r="B57" s="37" t="str">
        <f>'Source Sheet'!B58</f>
        <v>Department Of Registrar Of Business Names</v>
      </c>
      <c r="C57" s="38" t="e">
        <f>VLOOKUP(A57,'Source Sheet'!#REF!,5,0)</f>
        <v>#REF!</v>
      </c>
      <c r="D57" s="51" t="e">
        <f>VLOOKUP(A57,'Source Sheet'!#REF!,8,0)</f>
        <v>#REF!</v>
      </c>
    </row>
    <row r="58" spans="1:4" ht="15">
      <c r="A58" s="37" t="str">
        <f>'Source Sheet'!A59</f>
        <v>IMP25</v>
      </c>
      <c r="B58" s="37" t="str">
        <f>'Source Sheet'!B59</f>
        <v>Department Of Housing Commissioner</v>
      </c>
      <c r="C58" s="38" t="e">
        <f>VLOOKUP(A58,'Source Sheet'!#REF!,5,0)</f>
        <v>#REF!</v>
      </c>
      <c r="D58" s="51" t="e">
        <f>VLOOKUP(A58,'Source Sheet'!#REF!,8,0)</f>
        <v>#REF!</v>
      </c>
    </row>
    <row r="59" spans="1:4" ht="15">
      <c r="A59" s="37" t="str">
        <f>'Source Sheet'!A60</f>
        <v>IMP26</v>
      </c>
      <c r="B59" s="37" t="str">
        <f>'Source Sheet'!B60</f>
        <v>Department Of Industries</v>
      </c>
      <c r="C59" s="38" t="e">
        <f>VLOOKUP(A59,'Source Sheet'!#REF!,5,0)</f>
        <v>#REF!</v>
      </c>
      <c r="D59" s="51" t="e">
        <f>VLOOKUP(A59,'Source Sheet'!#REF!,8,0)</f>
        <v>#REF!</v>
      </c>
    </row>
    <row r="60" spans="1:4" ht="15">
      <c r="A60" s="37" t="str">
        <f>'Source Sheet'!A61</f>
        <v>IMP27</v>
      </c>
      <c r="B60" s="37" t="str">
        <f>'Source Sheet'!B61</f>
        <v>Department Of Education</v>
      </c>
      <c r="C60" s="38" t="e">
        <f>VLOOKUP(A60,'Source Sheet'!#REF!,5,0)</f>
        <v>#REF!</v>
      </c>
      <c r="D60" s="51" t="e">
        <f>VLOOKUP(A60,'Source Sheet'!#REF!,8,0)</f>
        <v>#REF!</v>
      </c>
    </row>
    <row r="61" spans="1:4" ht="15">
      <c r="A61" s="37" t="str">
        <f>'Source Sheet'!A62</f>
        <v>IMP31</v>
      </c>
      <c r="B61" s="37" t="str">
        <f>'Source Sheet'!B62</f>
        <v>Department Of Industries (com)</v>
      </c>
      <c r="C61" s="38" t="e">
        <f>VLOOKUP(A61,'Source Sheet'!#REF!,5,0)</f>
        <v>#REF!</v>
      </c>
      <c r="D61" s="51" t="e">
        <f>VLOOKUP(A61,'Source Sheet'!#REF!,8,0)</f>
        <v>#REF!</v>
      </c>
    </row>
    <row r="62" spans="1:4" ht="15">
      <c r="A62" s="37" t="str">
        <f>'Source Sheet'!A63</f>
        <v>IMP32</v>
      </c>
      <c r="B62" s="37" t="str">
        <f>'Source Sheet'!B63</f>
        <v>Department Of Agriculture (com)</v>
      </c>
      <c r="C62" s="38" t="e">
        <f>VLOOKUP(A62,'Source Sheet'!#REF!,5,0)</f>
        <v>#REF!</v>
      </c>
      <c r="D62" s="51" t="e">
        <f>VLOOKUP(A62,'Source Sheet'!#REF!,8,0)</f>
        <v>#REF!</v>
      </c>
    </row>
    <row r="63" spans="1:4" ht="15">
      <c r="A63" s="37" t="str">
        <f>'Source Sheet'!A64</f>
        <v>IMP40</v>
      </c>
      <c r="B63" s="37" t="str">
        <f>'Source Sheet'!B64</f>
        <v>D. S - Colombo</v>
      </c>
      <c r="C63" s="38" t="e">
        <f>VLOOKUP(A63,'Source Sheet'!#REF!,5,0)</f>
        <v>#REF!</v>
      </c>
      <c r="D63" s="51" t="e">
        <f>VLOOKUP(A63,'Source Sheet'!#REF!,8,0)</f>
        <v>#REF!</v>
      </c>
    </row>
    <row r="64" spans="1:4" ht="15">
      <c r="A64" s="37" t="str">
        <f>'Source Sheet'!A65</f>
        <v>IMP41</v>
      </c>
      <c r="B64" s="37" t="str">
        <f>'Source Sheet'!B65</f>
        <v>D. S - Sri Jayewardenepura</v>
      </c>
      <c r="C64" s="38" t="e">
        <f>VLOOKUP(A64,'Source Sheet'!#REF!,5,0)</f>
        <v>#REF!</v>
      </c>
      <c r="D64" s="51" t="e">
        <f>VLOOKUP(A64,'Source Sheet'!#REF!,8,0)</f>
        <v>#REF!</v>
      </c>
    </row>
    <row r="65" spans="1:4" ht="15">
      <c r="A65" s="37" t="str">
        <f>'Source Sheet'!A66</f>
        <v>IMP42</v>
      </c>
      <c r="B65" s="37" t="str">
        <f>'Source Sheet'!B66</f>
        <v>D. S - Kesbewa</v>
      </c>
      <c r="C65" s="38" t="e">
        <f>VLOOKUP(A65,'Source Sheet'!#REF!,5,0)</f>
        <v>#REF!</v>
      </c>
      <c r="D65" s="51" t="e">
        <f>VLOOKUP(A65,'Source Sheet'!#REF!,8,0)</f>
        <v>#REF!</v>
      </c>
    </row>
    <row r="66" spans="1:4" ht="15">
      <c r="A66" s="37" t="str">
        <f>'Source Sheet'!A67</f>
        <v>IMP43</v>
      </c>
      <c r="B66" s="37" t="str">
        <f>'Source Sheet'!B67</f>
        <v>D. S - Moratuwa</v>
      </c>
      <c r="C66" s="38" t="e">
        <f>VLOOKUP(A66,'Source Sheet'!#REF!,5,0)</f>
        <v>#REF!</v>
      </c>
      <c r="D66" s="51" t="e">
        <f>VLOOKUP(A66,'Source Sheet'!#REF!,8,0)</f>
        <v>#REF!</v>
      </c>
    </row>
    <row r="67" spans="1:4" ht="15">
      <c r="A67" s="37" t="str">
        <f>'Source Sheet'!A68</f>
        <v>IMP44</v>
      </c>
      <c r="B67" s="37" t="str">
        <f>'Source Sheet'!B68</f>
        <v>D. S - Kaduwela</v>
      </c>
      <c r="C67" s="38" t="e">
        <f>VLOOKUP(A67,'Source Sheet'!#REF!,5,0)</f>
        <v>#REF!</v>
      </c>
      <c r="D67" s="51" t="e">
        <f>VLOOKUP(A67,'Source Sheet'!#REF!,8,0)</f>
        <v>#REF!</v>
      </c>
    </row>
    <row r="68" spans="1:4" ht="15">
      <c r="A68" s="37" t="str">
        <f>'Source Sheet'!A69</f>
        <v>IMP45</v>
      </c>
      <c r="B68" s="37" t="str">
        <f>'Source Sheet'!B69</f>
        <v>D. S - Kolonnawa</v>
      </c>
      <c r="C68" s="38" t="e">
        <f>VLOOKUP(A68,'Source Sheet'!#REF!,5,0)</f>
        <v>#REF!</v>
      </c>
      <c r="D68" s="51" t="e">
        <f>VLOOKUP(A68,'Source Sheet'!#REF!,8,0)</f>
        <v>#REF!</v>
      </c>
    </row>
    <row r="69" spans="1:4" ht="15">
      <c r="A69" s="37" t="str">
        <f>'Source Sheet'!A70</f>
        <v>IMP46</v>
      </c>
      <c r="B69" s="37" t="str">
        <f>'Source Sheet'!B70</f>
        <v>D. S - Maharagama</v>
      </c>
      <c r="C69" s="38" t="e">
        <f>VLOOKUP(A69,'Source Sheet'!#REF!,5,0)</f>
        <v>#REF!</v>
      </c>
      <c r="D69" s="51" t="e">
        <f>VLOOKUP(A69,'Source Sheet'!#REF!,8,0)</f>
        <v>#REF!</v>
      </c>
    </row>
    <row r="70" spans="1:4" ht="15">
      <c r="A70" s="37" t="str">
        <f>'Source Sheet'!A71</f>
        <v>IMP47</v>
      </c>
      <c r="B70" s="37" t="str">
        <f>'Source Sheet'!B71</f>
        <v>D. S - Homagama</v>
      </c>
      <c r="C70" s="38" t="e">
        <f>VLOOKUP(A70,'Source Sheet'!#REF!,5,0)</f>
        <v>#REF!</v>
      </c>
      <c r="D70" s="51" t="e">
        <f>VLOOKUP(A70,'Source Sheet'!#REF!,8,0)</f>
        <v>#REF!</v>
      </c>
    </row>
    <row r="71" spans="1:4" ht="15">
      <c r="A71" s="37" t="str">
        <f>'Source Sheet'!A72</f>
        <v>IMP48</v>
      </c>
      <c r="B71" s="37" t="str">
        <f>'Source Sheet'!B72</f>
        <v>D. S - Hanwella</v>
      </c>
      <c r="C71" s="38" t="e">
        <f>VLOOKUP(A71,'Source Sheet'!#REF!,5,0)</f>
        <v>#REF!</v>
      </c>
      <c r="D71" s="51" t="e">
        <f>VLOOKUP(A71,'Source Sheet'!#REF!,8,0)</f>
        <v>#REF!</v>
      </c>
    </row>
    <row r="72" spans="1:4" ht="15">
      <c r="A72" s="37" t="str">
        <f>'Source Sheet'!A73</f>
        <v>IMP49</v>
      </c>
      <c r="B72" s="37" t="str">
        <f>'Source Sheet'!B73</f>
        <v>D. S - Dehiwala</v>
      </c>
      <c r="C72" s="38" t="e">
        <f>VLOOKUP(A72,'Source Sheet'!#REF!,5,0)</f>
        <v>#REF!</v>
      </c>
      <c r="D72" s="51" t="e">
        <f>VLOOKUP(A72,'Source Sheet'!#REF!,8,0)</f>
        <v>#REF!</v>
      </c>
    </row>
    <row r="73" spans="1:4" ht="15">
      <c r="A73" s="37" t="str">
        <f>'Source Sheet'!A74</f>
        <v>IMP50</v>
      </c>
      <c r="B73" s="37" t="str">
        <f>'Source Sheet'!B74</f>
        <v>D. S - Aththanagalle</v>
      </c>
      <c r="C73" s="38" t="e">
        <f>VLOOKUP(A73,'Source Sheet'!#REF!,5,0)</f>
        <v>#REF!</v>
      </c>
      <c r="D73" s="51" t="e">
        <f>VLOOKUP(A73,'Source Sheet'!#REF!,8,0)</f>
        <v>#REF!</v>
      </c>
    </row>
    <row r="74" spans="1:4" ht="15">
      <c r="A74" s="37" t="str">
        <f>'Source Sheet'!A75</f>
        <v>IMP51</v>
      </c>
      <c r="B74" s="37" t="str">
        <f>'Source Sheet'!B75</f>
        <v>D. S - Biyagama</v>
      </c>
      <c r="C74" s="38" t="e">
        <f>VLOOKUP(A74,'Source Sheet'!#REF!,5,0)</f>
        <v>#REF!</v>
      </c>
      <c r="D74" s="51" t="e">
        <f>VLOOKUP(A74,'Source Sheet'!#REF!,8,0)</f>
        <v>#REF!</v>
      </c>
    </row>
    <row r="75" spans="1:4" ht="15">
      <c r="A75" s="37" t="str">
        <f>'Source Sheet'!A76</f>
        <v>IMP52</v>
      </c>
      <c r="B75" s="37" t="str">
        <f>'Source Sheet'!B76</f>
        <v>D. S - Diwulapitiya</v>
      </c>
      <c r="C75" s="38" t="e">
        <f>VLOOKUP(A75,'Source Sheet'!#REF!,5,0)</f>
        <v>#REF!</v>
      </c>
      <c r="D75" s="51" t="e">
        <f>VLOOKUP(A75,'Source Sheet'!#REF!,8,0)</f>
        <v>#REF!</v>
      </c>
    </row>
    <row r="76" spans="1:4" ht="15">
      <c r="A76" s="37" t="str">
        <f>'Source Sheet'!A77</f>
        <v>IMP53</v>
      </c>
      <c r="B76" s="37" t="str">
        <f>'Source Sheet'!B77</f>
        <v>D. S - Gampaha</v>
      </c>
      <c r="C76" s="38" t="e">
        <f>VLOOKUP(A76,'Source Sheet'!#REF!,5,0)</f>
        <v>#REF!</v>
      </c>
      <c r="D76" s="51" t="e">
        <f>VLOOKUP(A76,'Source Sheet'!#REF!,8,0)</f>
        <v>#REF!</v>
      </c>
    </row>
    <row r="77" spans="1:4" ht="15">
      <c r="A77" s="37" t="str">
        <f>'Source Sheet'!A78</f>
        <v>IMP54</v>
      </c>
      <c r="B77" s="37" t="str">
        <f>'Source Sheet'!B78</f>
        <v>D. S - Ja-Ela</v>
      </c>
      <c r="C77" s="38" t="e">
        <f>VLOOKUP(A77,'Source Sheet'!#REF!,5,0)</f>
        <v>#REF!</v>
      </c>
      <c r="D77" s="51" t="e">
        <f>VLOOKUP(A77,'Source Sheet'!#REF!,8,0)</f>
        <v>#REF!</v>
      </c>
    </row>
    <row r="78" spans="1:4" ht="15">
      <c r="A78" s="37" t="str">
        <f>'Source Sheet'!A79</f>
        <v>IMP55</v>
      </c>
      <c r="B78" s="37" t="str">
        <f>'Source Sheet'!B79</f>
        <v>D. S - Katana</v>
      </c>
      <c r="C78" s="38" t="e">
        <f>VLOOKUP(A78,'Source Sheet'!#REF!,5,0)</f>
        <v>#REF!</v>
      </c>
      <c r="D78" s="51" t="e">
        <f>VLOOKUP(A78,'Source Sheet'!#REF!,8,0)</f>
        <v>#REF!</v>
      </c>
    </row>
    <row r="79" spans="1:4" ht="15">
      <c r="A79" s="37" t="str">
        <f>'Source Sheet'!A80</f>
        <v>IMP56</v>
      </c>
      <c r="B79" s="37" t="str">
        <f>'Source Sheet'!B80</f>
        <v>D. S - Kelaniya</v>
      </c>
      <c r="C79" s="38" t="e">
        <f>VLOOKUP(A79,'Source Sheet'!#REF!,5,0)</f>
        <v>#REF!</v>
      </c>
      <c r="D79" s="51" t="e">
        <f>VLOOKUP(A79,'Source Sheet'!#REF!,8,0)</f>
        <v>#REF!</v>
      </c>
    </row>
    <row r="80" spans="1:4" ht="15">
      <c r="A80" s="37" t="str">
        <f>'Source Sheet'!A81</f>
        <v>IMP57</v>
      </c>
      <c r="B80" s="37" t="str">
        <f>'Source Sheet'!B81</f>
        <v>D. S - Mahara</v>
      </c>
      <c r="C80" s="38" t="e">
        <f>VLOOKUP(A80,'Source Sheet'!#REF!,5,0)</f>
        <v>#REF!</v>
      </c>
      <c r="D80" s="51" t="e">
        <f>VLOOKUP(A80,'Source Sheet'!#REF!,8,0)</f>
        <v>#REF!</v>
      </c>
    </row>
    <row r="81" spans="1:4" ht="15">
      <c r="A81" s="37" t="str">
        <f>'Source Sheet'!A82</f>
        <v>IMP58</v>
      </c>
      <c r="B81" s="37" t="str">
        <f>'Source Sheet'!B82</f>
        <v>D. S - Minuwangoda</v>
      </c>
      <c r="C81" s="38" t="e">
        <f>VLOOKUP(A81,'Source Sheet'!#REF!,5,0)</f>
        <v>#REF!</v>
      </c>
      <c r="D81" s="51" t="e">
        <f>VLOOKUP(A81,'Source Sheet'!#REF!,8,0)</f>
        <v>#REF!</v>
      </c>
    </row>
    <row r="82" spans="1:4" ht="15">
      <c r="A82" s="37" t="str">
        <f>'Source Sheet'!A83</f>
        <v>IMP59</v>
      </c>
      <c r="B82" s="37" t="str">
        <f>'Source Sheet'!B83</f>
        <v>D. S - Meerigama</v>
      </c>
      <c r="C82" s="38" t="e">
        <f>VLOOKUP(A82,'Source Sheet'!#REF!,5,0)</f>
        <v>#REF!</v>
      </c>
      <c r="D82" s="51" t="e">
        <f>VLOOKUP(A82,'Source Sheet'!#REF!,8,0)</f>
        <v>#REF!</v>
      </c>
    </row>
    <row r="83" spans="1:4" ht="15">
      <c r="A83" s="37" t="str">
        <f>'Source Sheet'!A84</f>
        <v>IMP60</v>
      </c>
      <c r="B83" s="37" t="str">
        <f>'Source Sheet'!B84</f>
        <v>D. S - Negombo</v>
      </c>
      <c r="C83" s="38" t="e">
        <f>VLOOKUP(A83,'Source Sheet'!#REF!,5,0)</f>
        <v>#REF!</v>
      </c>
      <c r="D83" s="51" t="e">
        <f>VLOOKUP(A83,'Source Sheet'!#REF!,8,0)</f>
        <v>#REF!</v>
      </c>
    </row>
    <row r="84" spans="1:4" ht="15">
      <c r="A84" s="37" t="str">
        <f>'Source Sheet'!A85</f>
        <v>IMP61</v>
      </c>
      <c r="B84" s="37" t="str">
        <f>'Source Sheet'!B85</f>
        <v>D. S - Wattala</v>
      </c>
      <c r="C84" s="38" t="e">
        <f>VLOOKUP(A84,'Source Sheet'!#REF!,5,0)</f>
        <v>#REF!</v>
      </c>
      <c r="D84" s="51" t="e">
        <f>VLOOKUP(A84,'Source Sheet'!#REF!,8,0)</f>
        <v>#REF!</v>
      </c>
    </row>
    <row r="85" spans="1:4" ht="15">
      <c r="A85" s="37" t="str">
        <f>'Source Sheet'!A86</f>
        <v>IMP62</v>
      </c>
      <c r="B85" s="37" t="str">
        <f>'Source Sheet'!B86</f>
        <v>D. S - Dompe</v>
      </c>
      <c r="C85" s="38" t="e">
        <f>VLOOKUP(A85,'Source Sheet'!#REF!,5,0)</f>
        <v>#REF!</v>
      </c>
      <c r="D85" s="51" t="e">
        <f>VLOOKUP(A85,'Source Sheet'!#REF!,8,0)</f>
        <v>#REF!</v>
      </c>
    </row>
    <row r="86" spans="1:4" ht="15">
      <c r="A86" s="37" t="str">
        <f>'Source Sheet'!A87</f>
        <v>IMP63</v>
      </c>
      <c r="B86" s="37" t="str">
        <f>'Source Sheet'!B87</f>
        <v>D. S - Agalawatta</v>
      </c>
      <c r="C86" s="38" t="e">
        <f>VLOOKUP(A86,'Source Sheet'!#REF!,5,0)</f>
        <v>#REF!</v>
      </c>
      <c r="D86" s="51" t="e">
        <f>VLOOKUP(A86,'Source Sheet'!#REF!,8,0)</f>
        <v>#REF!</v>
      </c>
    </row>
    <row r="87" spans="1:4" ht="15">
      <c r="A87" s="37" t="str">
        <f>'Source Sheet'!A88</f>
        <v>IMP64</v>
      </c>
      <c r="B87" s="37" t="str">
        <f>'Source Sheet'!B88</f>
        <v>D. S - Bandaragama</v>
      </c>
      <c r="C87" s="38" t="e">
        <f>VLOOKUP(A87,'Source Sheet'!#REF!,5,0)</f>
        <v>#REF!</v>
      </c>
      <c r="D87" s="51" t="e">
        <f>VLOOKUP(A87,'Source Sheet'!#REF!,8,0)</f>
        <v>#REF!</v>
      </c>
    </row>
    <row r="88" spans="1:4" ht="15">
      <c r="A88" s="37" t="str">
        <f>'Source Sheet'!A89</f>
        <v>IMP65</v>
      </c>
      <c r="B88" s="37" t="str">
        <f>'Source Sheet'!B89</f>
        <v>D. S - Beruwala</v>
      </c>
      <c r="C88" s="38" t="e">
        <f>VLOOKUP(A88,'Source Sheet'!#REF!,5,0)</f>
        <v>#REF!</v>
      </c>
      <c r="D88" s="51" t="e">
        <f>VLOOKUP(A88,'Source Sheet'!#REF!,8,0)</f>
        <v>#REF!</v>
      </c>
    </row>
    <row r="89" spans="1:4" ht="15">
      <c r="A89" s="37" t="str">
        <f>'Source Sheet'!A90</f>
        <v>IMP66</v>
      </c>
      <c r="B89" s="37" t="str">
        <f>'Source Sheet'!B90</f>
        <v>D. S - Bulathsinhala</v>
      </c>
      <c r="C89" s="38" t="e">
        <f>VLOOKUP(A89,'Source Sheet'!#REF!,5,0)</f>
        <v>#REF!</v>
      </c>
      <c r="D89" s="51" t="e">
        <f>VLOOKUP(A89,'Source Sheet'!#REF!,8,0)</f>
        <v>#REF!</v>
      </c>
    </row>
    <row r="90" spans="1:4" ht="15">
      <c r="A90" s="37" t="str">
        <f>'Source Sheet'!A91</f>
        <v>IMP67</v>
      </c>
      <c r="B90" s="37" t="str">
        <f>'Source Sheet'!B91</f>
        <v>D. S - Dodamgoda</v>
      </c>
      <c r="C90" s="38" t="e">
        <f>VLOOKUP(A90,'Source Sheet'!#REF!,5,0)</f>
        <v>#REF!</v>
      </c>
      <c r="D90" s="51" t="e">
        <f>VLOOKUP(A90,'Source Sheet'!#REF!,8,0)</f>
        <v>#REF!</v>
      </c>
    </row>
    <row r="91" spans="1:4" ht="15">
      <c r="A91" s="37" t="str">
        <f>'Source Sheet'!A92</f>
        <v>IMP68</v>
      </c>
      <c r="B91" s="37" t="str">
        <f>'Source Sheet'!B92</f>
        <v>D. S - Horana</v>
      </c>
      <c r="C91" s="38" t="e">
        <f>VLOOKUP(A91,'Source Sheet'!#REF!,5,0)</f>
        <v>#REF!</v>
      </c>
      <c r="D91" s="51" t="e">
        <f>VLOOKUP(A91,'Source Sheet'!#REF!,8,0)</f>
        <v>#REF!</v>
      </c>
    </row>
    <row r="92" spans="1:4" ht="15">
      <c r="A92" s="37" t="str">
        <f>'Source Sheet'!A93</f>
        <v>IMP69</v>
      </c>
      <c r="B92" s="37" t="str">
        <f>'Source Sheet'!B93</f>
        <v>D. S - Kalutara</v>
      </c>
      <c r="C92" s="38" t="e">
        <f>VLOOKUP(A92,'Source Sheet'!#REF!,5,0)</f>
        <v>#REF!</v>
      </c>
      <c r="D92" s="51" t="e">
        <f>VLOOKUP(A92,'Source Sheet'!#REF!,8,0)</f>
        <v>#REF!</v>
      </c>
    </row>
    <row r="93" spans="1:4" ht="15">
      <c r="A93" s="37" t="str">
        <f>'Source Sheet'!A94</f>
        <v>IMP70</v>
      </c>
      <c r="B93" s="37" t="str">
        <f>'Source Sheet'!B94</f>
        <v>D. S - Madurawala</v>
      </c>
      <c r="C93" s="38" t="e">
        <f>VLOOKUP(A93,'Source Sheet'!#REF!,5,0)</f>
        <v>#REF!</v>
      </c>
      <c r="D93" s="51" t="e">
        <f>VLOOKUP(A93,'Source Sheet'!#REF!,8,0)</f>
        <v>#REF!</v>
      </c>
    </row>
    <row r="94" spans="1:4" ht="15">
      <c r="A94" s="37" t="str">
        <f>'Source Sheet'!A95</f>
        <v>IMP71</v>
      </c>
      <c r="B94" s="37" t="str">
        <f>'Source Sheet'!B95</f>
        <v>D. S - Matugama</v>
      </c>
      <c r="C94" s="38" t="e">
        <f>VLOOKUP(A94,'Source Sheet'!#REF!,5,0)</f>
        <v>#REF!</v>
      </c>
      <c r="D94" s="51" t="e">
        <f>VLOOKUP(A94,'Source Sheet'!#REF!,8,0)</f>
        <v>#REF!</v>
      </c>
    </row>
    <row r="95" spans="1:4" ht="15">
      <c r="A95" s="37" t="str">
        <f>'Source Sheet'!A96</f>
        <v>IMP72</v>
      </c>
      <c r="B95" s="37" t="str">
        <f>'Source Sheet'!B96</f>
        <v>D. S - Panadura</v>
      </c>
      <c r="C95" s="38" t="e">
        <f>VLOOKUP(A95,'Source Sheet'!#REF!,5,0)</f>
        <v>#REF!</v>
      </c>
      <c r="D95" s="51" t="e">
        <f>VLOOKUP(A95,'Source Sheet'!#REF!,8,0)</f>
        <v>#REF!</v>
      </c>
    </row>
    <row r="96" spans="1:4" ht="15">
      <c r="A96" s="37" t="str">
        <f>'Source Sheet'!A97</f>
        <v>IMP73</v>
      </c>
      <c r="B96" s="37" t="str">
        <f>'Source Sheet'!B97</f>
        <v>D. S - Walallawita</v>
      </c>
      <c r="C96" s="38" t="e">
        <f>VLOOKUP(A96,'Source Sheet'!#REF!,5,0)</f>
        <v>#REF!</v>
      </c>
      <c r="D96" s="51" t="e">
        <f>VLOOKUP(A96,'Source Sheet'!#REF!,8,0)</f>
        <v>#REF!</v>
      </c>
    </row>
    <row r="97" spans="1:4" ht="15">
      <c r="A97" s="37" t="str">
        <f>'Source Sheet'!A98</f>
        <v>IMP74</v>
      </c>
      <c r="B97" s="37" t="str">
        <f>'Source Sheet'!B98</f>
        <v>D. S - Millaniya</v>
      </c>
      <c r="C97" s="38" t="e">
        <f>VLOOKUP(A97,'Source Sheet'!#REF!,5,0)</f>
        <v>#REF!</v>
      </c>
      <c r="D97" s="51" t="e">
        <f>VLOOKUP(A97,'Source Sheet'!#REF!,8,0)</f>
        <v>#REF!</v>
      </c>
    </row>
    <row r="98" spans="1:4" ht="15">
      <c r="A98" s="37" t="str">
        <f>'Source Sheet'!A99</f>
        <v>IMP75</v>
      </c>
      <c r="B98" s="37" t="str">
        <f>'Source Sheet'!B99</f>
        <v>D. S - Palinda Nuwara</v>
      </c>
      <c r="C98" s="38" t="e">
        <f>VLOOKUP(A98,'Source Sheet'!#REF!,5,0)</f>
        <v>#REF!</v>
      </c>
      <c r="D98" s="51" t="e">
        <f>VLOOKUP(A98,'Source Sheet'!#REF!,8,0)</f>
        <v>#REF!</v>
      </c>
    </row>
    <row r="99" spans="1:4" ht="15">
      <c r="A99" s="37" t="str">
        <f>'Source Sheet'!A100</f>
        <v>IMP76</v>
      </c>
      <c r="B99" s="37" t="str">
        <f>'Source Sheet'!B100</f>
        <v>D. S - Padukka</v>
      </c>
      <c r="C99" s="38" t="e">
        <f>VLOOKUP(A99,'Source Sheet'!#REF!,5,0)</f>
        <v>#REF!</v>
      </c>
      <c r="D99" s="51" t="e">
        <f>VLOOKUP(A99,'Source Sheet'!#REF!,8,0)</f>
        <v>#REF!</v>
      </c>
    </row>
    <row r="100" spans="1:4" ht="15">
      <c r="A100" s="37" t="str">
        <f>'Source Sheet'!A101</f>
        <v>IMP77</v>
      </c>
      <c r="B100" s="37" t="str">
        <f>'Source Sheet'!B101</f>
        <v>D. S - Thibirigasyaya</v>
      </c>
      <c r="C100" s="38" t="e">
        <f>VLOOKUP(A100,'Source Sheet'!#REF!,5,0)</f>
        <v>#REF!</v>
      </c>
      <c r="D100" s="51" t="e">
        <f>VLOOKUP(A100,'Source Sheet'!#REF!,8,0)</f>
        <v>#REF!</v>
      </c>
    </row>
    <row r="101" spans="1:4" ht="15">
      <c r="A101" s="37" t="str">
        <f>'Source Sheet'!A102</f>
        <v>IMP78</v>
      </c>
      <c r="B101" s="37" t="str">
        <f>'Source Sheet'!B102</f>
        <v>D. S - Ingiriya</v>
      </c>
      <c r="C101" s="38" t="e">
        <f>VLOOKUP(A101,'Source Sheet'!#REF!,5,0)</f>
        <v>#REF!</v>
      </c>
      <c r="D101" s="51" t="e">
        <f>VLOOKUP(A101,'Source Sheet'!#REF!,8,0)</f>
        <v>#REF!</v>
      </c>
    </row>
    <row r="102" spans="1:4" ht="15">
      <c r="A102" s="37" t="str">
        <f>'Source Sheet'!A103</f>
        <v>IMP79</v>
      </c>
      <c r="B102" s="37" t="str">
        <f>'Source Sheet'!B103</f>
        <v>D. S - Ratmalana</v>
      </c>
      <c r="C102" s="38" t="e">
        <f>VLOOKUP(A102,'Source Sheet'!#REF!,5,0)</f>
        <v>#REF!</v>
      </c>
      <c r="D102" s="51" t="e">
        <f>VLOOKUP(A102,'Source Sheet'!#REF!,8,0)</f>
        <v>#REF!</v>
      </c>
    </row>
    <row r="103" spans="1:4" ht="15">
      <c r="A103" s="37" t="str">
        <f>'Source Sheet'!A104</f>
        <v>REM1</v>
      </c>
      <c r="B103" s="37" t="str">
        <f>'Source Sheet'!B104</f>
        <v>Governor's Office</v>
      </c>
      <c r="C103" s="38" t="e">
        <f>VLOOKUP(A103,'Source Sheet'!#REF!,5,0)</f>
        <v>#REF!</v>
      </c>
      <c r="D103" s="51" t="e">
        <f>VLOOKUP(A103,'Source Sheet'!#REF!,8,0)</f>
        <v>#REF!</v>
      </c>
    </row>
    <row r="104" spans="1:4" ht="15">
      <c r="A104" s="37" t="str">
        <f>'Source Sheet'!A105</f>
        <v>REM2</v>
      </c>
      <c r="B104" s="37" t="str">
        <f>'Source Sheet'!B105</f>
        <v>Provincial Council</v>
      </c>
      <c r="C104" s="38" t="e">
        <f>VLOOKUP(A104,'Source Sheet'!#REF!,5,0)</f>
        <v>#REF!</v>
      </c>
      <c r="D104" s="51" t="e">
        <f>VLOOKUP(A104,'Source Sheet'!#REF!,8,0)</f>
        <v>#REF!</v>
      </c>
    </row>
    <row r="105" spans="1:4" ht="15">
      <c r="A105" s="37" t="str">
        <f>'Source Sheet'!A106</f>
        <v>REM3</v>
      </c>
      <c r="B105" s="37" t="str">
        <f>'Source Sheet'!B106</f>
        <v>Provincial Public Service Commission</v>
      </c>
      <c r="C105" s="38" t="e">
        <f>VLOOKUP(A105,'Source Sheet'!#REF!,5,0)</f>
        <v>#REF!</v>
      </c>
      <c r="D105" s="51" t="e">
        <f>VLOOKUP(A105,'Source Sheet'!#REF!,8,0)</f>
        <v>#REF!</v>
      </c>
    </row>
    <row r="106" spans="1:4" ht="15">
      <c r="A106" s="37" t="str">
        <f>'Source Sheet'!A107</f>
        <v>REM4</v>
      </c>
      <c r="B106" s="37" t="str">
        <f>'Source Sheet'!B107</f>
        <v>Co-operative Employees Commission</v>
      </c>
      <c r="C106" s="38" t="e">
        <f>VLOOKUP(A106,'Source Sheet'!#REF!,5,0)</f>
        <v>#REF!</v>
      </c>
      <c r="D106" s="51" t="e">
        <f>VLOOKUP(A106,'Source Sheet'!#REF!,8,0)</f>
        <v>#REF!</v>
      </c>
    </row>
    <row r="107" spans="1:4" ht="15">
      <c r="A107" s="37" t="str">
        <f>'Source Sheet'!A108</f>
        <v>REM5</v>
      </c>
      <c r="B107" s="37" t="str">
        <f>'Source Sheet'!B108</f>
        <v>Ministry Of Local Gov., Economic Promotion &amp; Electricity</v>
      </c>
      <c r="C107" s="38" t="e">
        <f>VLOOKUP(A107,'Source Sheet'!#REF!,5,0)</f>
        <v>#REF!</v>
      </c>
      <c r="D107" s="51" t="e">
        <f>VLOOKUP(A107,'Source Sheet'!#REF!,8,0)</f>
        <v>#REF!</v>
      </c>
    </row>
    <row r="108" spans="1:4" ht="15">
      <c r="A108" s="37" t="str">
        <f>'Source Sheet'!A109</f>
        <v>REM6</v>
      </c>
      <c r="B108" s="37" t="str">
        <f>'Source Sheet'!B109</f>
        <v>Ministry Of Health,Indigenous Medicine &amp; Social Welfare:</v>
      </c>
      <c r="C108" s="38" t="e">
        <f>VLOOKUP(A108,'Source Sheet'!#REF!,5,0)</f>
        <v>#REF!</v>
      </c>
      <c r="D108" s="51" t="e">
        <f>VLOOKUP(A108,'Source Sheet'!#REF!,8,0)</f>
        <v>#REF!</v>
      </c>
    </row>
    <row r="109" spans="1:4" ht="15">
      <c r="A109" s="37" t="str">
        <f>'Source Sheet'!A110</f>
        <v>REM7</v>
      </c>
      <c r="B109" s="37" t="str">
        <f>'Source Sheet'!B110</f>
        <v>Ministry Of Agriculture,Land &amp; Irrigation:</v>
      </c>
      <c r="C109" s="38" t="e">
        <f>VLOOKUP(A109,'Source Sheet'!#REF!,5,0)</f>
        <v>#REF!</v>
      </c>
      <c r="D109" s="51" t="e">
        <f>VLOOKUP(A109,'Source Sheet'!#REF!,8,0)</f>
        <v>#REF!</v>
      </c>
    </row>
    <row r="110" spans="1:4" ht="15">
      <c r="A110" s="37" t="str">
        <f>'Source Sheet'!A111</f>
        <v>REM8</v>
      </c>
      <c r="B110" s="37" t="str">
        <f>'Source Sheet'!B111</f>
        <v>Ministry Of Roads,Transport,Co-operative Development &amp; Trade:</v>
      </c>
      <c r="C110" s="38" t="e">
        <f>VLOOKUP(A110,'Source Sheet'!#REF!,5,0)</f>
        <v>#REF!</v>
      </c>
      <c r="D110" s="51" t="e">
        <f>VLOOKUP(A110,'Source Sheet'!#REF!,8,0)</f>
        <v>#REF!</v>
      </c>
    </row>
    <row r="111" spans="1:4" ht="15">
      <c r="A111" s="37" t="str">
        <f>'Source Sheet'!A112</f>
        <v>REM9</v>
      </c>
      <c r="B111" s="37" t="str">
        <f>'Source Sheet'!B112</f>
        <v>Ministry Of Education,Cultural &amp; Arts Affairs,Sports:</v>
      </c>
      <c r="C111" s="38" t="e">
        <f>VLOOKUP(A111,'Source Sheet'!#REF!,5,0)</f>
        <v>#REF!</v>
      </c>
      <c r="D111" s="51" t="e">
        <f>VLOOKUP(A111,'Source Sheet'!#REF!,8,0)</f>
        <v>#REF!</v>
      </c>
    </row>
    <row r="112" spans="1:4" ht="15">
      <c r="A112" s="37" t="str">
        <f>'Source Sheet'!A113</f>
        <v>REM10</v>
      </c>
      <c r="B112" s="37" t="str">
        <f>'Source Sheet'!B113</f>
        <v>Chief Secretary's Office</v>
      </c>
      <c r="C112" s="38" t="e">
        <f>VLOOKUP(A112,'Source Sheet'!#REF!,5,0)</f>
        <v>#REF!</v>
      </c>
      <c r="D112" s="51" t="e">
        <f>VLOOKUP(A112,'Source Sheet'!#REF!,8,0)</f>
        <v>#REF!</v>
      </c>
    </row>
    <row r="113" spans="1:4" ht="15">
      <c r="A113" s="37" t="str">
        <f>'Source Sheet'!A114</f>
        <v>REM11</v>
      </c>
      <c r="B113" s="37" t="str">
        <f>'Source Sheet'!B114</f>
        <v>Provincial Engineering Organization</v>
      </c>
      <c r="C113" s="38" t="e">
        <f>VLOOKUP(A113,'Source Sheet'!#REF!,5,0)</f>
        <v>#REF!</v>
      </c>
      <c r="D113" s="51" t="e">
        <f>VLOOKUP(A113,'Source Sheet'!#REF!,8,0)</f>
        <v>#REF!</v>
      </c>
    </row>
    <row r="114" spans="1:4" ht="15">
      <c r="A114" s="37" t="str">
        <f>'Source Sheet'!A115</f>
        <v>REM12</v>
      </c>
      <c r="B114" s="37" t="str">
        <f>'Source Sheet'!B115</f>
        <v>Department Of Revenue</v>
      </c>
      <c r="C114" s="38" t="e">
        <f>VLOOKUP(A114,'Source Sheet'!#REF!,5,0)</f>
        <v>#REF!</v>
      </c>
      <c r="D114" s="51" t="e">
        <f>VLOOKUP(A114,'Source Sheet'!#REF!,8,0)</f>
        <v>#REF!</v>
      </c>
    </row>
    <row r="115" spans="1:4" ht="15">
      <c r="A115" s="37" t="str">
        <f>'Source Sheet'!A116</f>
        <v>REM13</v>
      </c>
      <c r="B115" s="37" t="str">
        <f>'Source Sheet'!B116</f>
        <v>Department Of Local Government</v>
      </c>
      <c r="C115" s="38" t="e">
        <f>VLOOKUP(A115,'Source Sheet'!#REF!,5,0)</f>
        <v>#REF!</v>
      </c>
      <c r="D115" s="51" t="e">
        <f>VLOOKUP(A115,'Source Sheet'!#REF!,8,0)</f>
        <v>#REF!</v>
      </c>
    </row>
    <row r="116" spans="1:4" ht="15">
      <c r="A116" s="37" t="str">
        <f>'Source Sheet'!A117</f>
        <v>REM14</v>
      </c>
      <c r="B116" s="37" t="str">
        <f>'Source Sheet'!B117</f>
        <v>Department Of Health Services</v>
      </c>
      <c r="C116" s="38" t="e">
        <f>VLOOKUP(A116,'Source Sheet'!#REF!,5,0)</f>
        <v>#REF!</v>
      </c>
      <c r="D116" s="51" t="e">
        <f>VLOOKUP(A116,'Source Sheet'!#REF!,8,0)</f>
        <v>#REF!</v>
      </c>
    </row>
    <row r="117" spans="1:4" ht="15">
      <c r="A117" s="37" t="str">
        <f>'Source Sheet'!A118</f>
        <v>REM15</v>
      </c>
      <c r="B117" s="37" t="str">
        <f>'Source Sheet'!B118</f>
        <v>Department Of Ayurveda</v>
      </c>
      <c r="C117" s="38" t="e">
        <f>VLOOKUP(A117,'Source Sheet'!#REF!,5,0)</f>
        <v>#REF!</v>
      </c>
      <c r="D117" s="51" t="e">
        <f>VLOOKUP(A117,'Source Sheet'!#REF!,8,0)</f>
        <v>#REF!</v>
      </c>
    </row>
    <row r="118" spans="1:4" ht="15">
      <c r="A118" s="37" t="str">
        <f>'Source Sheet'!A119</f>
        <v>REM16</v>
      </c>
      <c r="B118" s="37" t="str">
        <f>'Source Sheet'!B119</f>
        <v>Department Of Social Services</v>
      </c>
      <c r="C118" s="38" t="e">
        <f>VLOOKUP(A118,'Source Sheet'!#REF!,5,0)</f>
        <v>#REF!</v>
      </c>
      <c r="D118" s="51" t="e">
        <f>VLOOKUP(A118,'Source Sheet'!#REF!,8,0)</f>
        <v>#REF!</v>
      </c>
    </row>
    <row r="119" spans="1:4" ht="15">
      <c r="A119" s="37" t="str">
        <f>'Source Sheet'!A120</f>
        <v>REM17</v>
      </c>
      <c r="B119" s="37" t="str">
        <f>'Source Sheet'!B120</f>
        <v>Department Of Probation &amp; Child Care Services</v>
      </c>
      <c r="C119" s="38" t="e">
        <f>VLOOKUP(A119,'Source Sheet'!#REF!,5,0)</f>
        <v>#REF!</v>
      </c>
      <c r="D119" s="51" t="e">
        <f>VLOOKUP(A119,'Source Sheet'!#REF!,8,0)</f>
        <v>#REF!</v>
      </c>
    </row>
    <row r="120" spans="1:4" ht="15">
      <c r="A120" s="37" t="str">
        <f>'Source Sheet'!A121</f>
        <v>REM18</v>
      </c>
      <c r="B120" s="37" t="str">
        <f>'Source Sheet'!B121</f>
        <v>Department Of Agriculture</v>
      </c>
      <c r="C120" s="38" t="e">
        <f>VLOOKUP(A120,'Source Sheet'!#REF!,5,0)</f>
        <v>#REF!</v>
      </c>
      <c r="D120" s="51" t="e">
        <f>VLOOKUP(A120,'Source Sheet'!#REF!,8,0)</f>
        <v>#REF!</v>
      </c>
    </row>
    <row r="121" spans="1:4" ht="15">
      <c r="A121" s="37" t="str">
        <f>'Source Sheet'!A122</f>
        <v>REM19</v>
      </c>
      <c r="B121" s="37" t="str">
        <f>'Source Sheet'!B122</f>
        <v>Department Of Land Commissioner</v>
      </c>
      <c r="C121" s="38" t="e">
        <f>VLOOKUP(A121,'Source Sheet'!#REF!,5,0)</f>
        <v>#REF!</v>
      </c>
      <c r="D121" s="51" t="e">
        <f>VLOOKUP(A121,'Source Sheet'!#REF!,8,0)</f>
        <v>#REF!</v>
      </c>
    </row>
    <row r="122" spans="1:4" ht="15">
      <c r="A122" s="37" t="str">
        <f>'Source Sheet'!A123</f>
        <v>REM20</v>
      </c>
      <c r="B122" s="37" t="str">
        <f>'Source Sheet'!B123</f>
        <v>Department Of Irrigation</v>
      </c>
      <c r="C122" s="38" t="e">
        <f>VLOOKUP(A122,'Source Sheet'!#REF!,5,0)</f>
        <v>#REF!</v>
      </c>
      <c r="D122" s="51" t="e">
        <f>VLOOKUP(A122,'Source Sheet'!#REF!,8,0)</f>
        <v>#REF!</v>
      </c>
    </row>
    <row r="123" spans="1:4" ht="15">
      <c r="A123" s="37" t="str">
        <f>'Source Sheet'!A124</f>
        <v>REM21</v>
      </c>
      <c r="B123" s="37" t="str">
        <f>'Source Sheet'!B124</f>
        <v>Department Of Animal Production &amp; Health</v>
      </c>
      <c r="C123" s="38" t="e">
        <f>VLOOKUP(A123,'Source Sheet'!#REF!,5,0)</f>
        <v>#REF!</v>
      </c>
      <c r="D123" s="51" t="e">
        <f>VLOOKUP(A123,'Source Sheet'!#REF!,8,0)</f>
        <v>#REF!</v>
      </c>
    </row>
    <row r="124" spans="1:4" ht="15">
      <c r="A124" s="37" t="str">
        <f>'Source Sheet'!A125</f>
        <v>REM22</v>
      </c>
      <c r="B124" s="37" t="str">
        <f>'Source Sheet'!B125</f>
        <v>Department Of Motor Traffic</v>
      </c>
      <c r="C124" s="38" t="e">
        <f>VLOOKUP(A124,'Source Sheet'!#REF!,5,0)</f>
        <v>#REF!</v>
      </c>
      <c r="D124" s="51" t="e">
        <f>VLOOKUP(A124,'Source Sheet'!#REF!,8,0)</f>
        <v>#REF!</v>
      </c>
    </row>
    <row r="125" spans="1:4" ht="15">
      <c r="A125" s="37" t="str">
        <f>'Source Sheet'!A126</f>
        <v>REM23</v>
      </c>
      <c r="B125" s="37" t="str">
        <f>'Source Sheet'!B126</f>
        <v>Department Of Co-operative Development</v>
      </c>
      <c r="C125" s="38" t="e">
        <f>VLOOKUP(A125,'Source Sheet'!#REF!,5,0)</f>
        <v>#REF!</v>
      </c>
      <c r="D125" s="51" t="e">
        <f>VLOOKUP(A125,'Source Sheet'!#REF!,8,0)</f>
        <v>#REF!</v>
      </c>
    </row>
    <row r="126" spans="1:4" ht="15">
      <c r="A126" s="37" t="str">
        <f>'Source Sheet'!A127</f>
        <v>REM24</v>
      </c>
      <c r="B126" s="37" t="str">
        <f>'Source Sheet'!B127</f>
        <v>Department Of Registrar Of Business Names</v>
      </c>
      <c r="C126" s="38" t="e">
        <f>VLOOKUP(A126,'Source Sheet'!#REF!,5,0)</f>
        <v>#REF!</v>
      </c>
      <c r="D126" s="51" t="e">
        <f>VLOOKUP(A126,'Source Sheet'!#REF!,8,0)</f>
        <v>#REF!</v>
      </c>
    </row>
    <row r="127" spans="1:4" ht="15">
      <c r="A127" s="37" t="str">
        <f>'Source Sheet'!A128</f>
        <v>REM25</v>
      </c>
      <c r="B127" s="37" t="str">
        <f>'Source Sheet'!B128</f>
        <v>Department Of Housing Commissioner</v>
      </c>
      <c r="C127" s="38" t="e">
        <f>VLOOKUP(A127,'Source Sheet'!#REF!,5,0)</f>
        <v>#REF!</v>
      </c>
      <c r="D127" s="51" t="e">
        <f>VLOOKUP(A127,'Source Sheet'!#REF!,8,0)</f>
        <v>#REF!</v>
      </c>
    </row>
    <row r="128" spans="1:4" ht="15">
      <c r="A128" s="37" t="str">
        <f>'Source Sheet'!A129</f>
        <v>REM26</v>
      </c>
      <c r="B128" s="37" t="str">
        <f>'Source Sheet'!B129</f>
        <v>Department Of Industries</v>
      </c>
      <c r="C128" s="38" t="e">
        <f>VLOOKUP(A128,'Source Sheet'!#REF!,5,0)</f>
        <v>#REF!</v>
      </c>
      <c r="D128" s="51" t="e">
        <f>VLOOKUP(A128,'Source Sheet'!#REF!,8,0)</f>
        <v>#REF!</v>
      </c>
    </row>
    <row r="129" spans="1:4" ht="15">
      <c r="A129" s="37" t="str">
        <f>'Source Sheet'!A130</f>
        <v>REM27</v>
      </c>
      <c r="B129" s="37" t="str">
        <f>'Source Sheet'!B130</f>
        <v>Department Of Education</v>
      </c>
      <c r="C129" s="38" t="e">
        <f>VLOOKUP(A129,'Source Sheet'!#REF!,5,0)</f>
        <v>#REF!</v>
      </c>
      <c r="D129" s="51" t="e">
        <f>VLOOKUP(A129,'Source Sheet'!#REF!,8,0)</f>
        <v>#REF!</v>
      </c>
    </row>
    <row r="130" spans="1:4" ht="15">
      <c r="A130" s="37" t="str">
        <f>'Source Sheet'!A131</f>
        <v>REM31</v>
      </c>
      <c r="B130" s="37" t="str">
        <f>'Source Sheet'!B131</f>
        <v>Department Of Industries (com)</v>
      </c>
      <c r="C130" s="38" t="e">
        <f>VLOOKUP(A130,'Source Sheet'!#REF!,5,0)</f>
        <v>#REF!</v>
      </c>
      <c r="D130" s="51" t="e">
        <f>VLOOKUP(A130,'Source Sheet'!#REF!,8,0)</f>
        <v>#REF!</v>
      </c>
    </row>
    <row r="131" spans="1:4" ht="15">
      <c r="A131" s="37" t="str">
        <f>'Source Sheet'!A132</f>
        <v>REM32</v>
      </c>
      <c r="B131" s="37" t="str">
        <f>'Source Sheet'!B132</f>
        <v>Department Of Agriculture (com)</v>
      </c>
      <c r="C131" s="38" t="e">
        <f>VLOOKUP(A131,'Source Sheet'!#REF!,5,0)</f>
        <v>#REF!</v>
      </c>
      <c r="D131" s="51" t="e">
        <f>VLOOKUP(A131,'Source Sheet'!#REF!,8,0)</f>
        <v>#REF!</v>
      </c>
    </row>
    <row r="132" spans="1:4" ht="15">
      <c r="A132" s="37" t="str">
        <f>'Source Sheet'!A133</f>
        <v>REM40</v>
      </c>
      <c r="B132" s="37" t="str">
        <f>'Source Sheet'!B133</f>
        <v>D. S - Colombo</v>
      </c>
      <c r="C132" s="38" t="e">
        <f>VLOOKUP(A132,'Source Sheet'!#REF!,5,0)</f>
        <v>#REF!</v>
      </c>
      <c r="D132" s="51" t="e">
        <f>VLOOKUP(A132,'Source Sheet'!#REF!,8,0)</f>
        <v>#REF!</v>
      </c>
    </row>
    <row r="133" spans="1:4" ht="15">
      <c r="A133" s="37" t="str">
        <f>'Source Sheet'!A134</f>
        <v>REM41</v>
      </c>
      <c r="B133" s="37" t="str">
        <f>'Source Sheet'!B134</f>
        <v>D. S - Sri Jayewardenepura</v>
      </c>
      <c r="C133" s="38" t="e">
        <f>VLOOKUP(A133,'Source Sheet'!#REF!,5,0)</f>
        <v>#REF!</v>
      </c>
      <c r="D133" s="51" t="e">
        <f>VLOOKUP(A133,'Source Sheet'!#REF!,8,0)</f>
        <v>#REF!</v>
      </c>
    </row>
    <row r="134" spans="1:4" ht="15">
      <c r="A134" s="37" t="str">
        <f>'Source Sheet'!A135</f>
        <v>REM42</v>
      </c>
      <c r="B134" s="37" t="str">
        <f>'Source Sheet'!B135</f>
        <v>D. S - Kesbewa</v>
      </c>
      <c r="C134" s="38" t="e">
        <f>VLOOKUP(A134,'Source Sheet'!#REF!,5,0)</f>
        <v>#REF!</v>
      </c>
      <c r="D134" s="51" t="e">
        <f>VLOOKUP(A134,'Source Sheet'!#REF!,8,0)</f>
        <v>#REF!</v>
      </c>
    </row>
    <row r="135" spans="1:4" ht="15">
      <c r="A135" s="37" t="str">
        <f>'Source Sheet'!A136</f>
        <v>REM43</v>
      </c>
      <c r="B135" s="37" t="str">
        <f>'Source Sheet'!B136</f>
        <v>D. S - Moratuwa</v>
      </c>
      <c r="C135" s="38" t="e">
        <f>VLOOKUP(A135,'Source Sheet'!#REF!,5,0)</f>
        <v>#REF!</v>
      </c>
      <c r="D135" s="51" t="e">
        <f>VLOOKUP(A135,'Source Sheet'!#REF!,8,0)</f>
        <v>#REF!</v>
      </c>
    </row>
    <row r="136" spans="1:4" ht="15">
      <c r="A136" s="37" t="str">
        <f>'Source Sheet'!A137</f>
        <v>REM44</v>
      </c>
      <c r="B136" s="37" t="str">
        <f>'Source Sheet'!B137</f>
        <v>D. S - Kaduwela</v>
      </c>
      <c r="C136" s="38" t="e">
        <f>VLOOKUP(A136,'Source Sheet'!#REF!,5,0)</f>
        <v>#REF!</v>
      </c>
      <c r="D136" s="51" t="e">
        <f>VLOOKUP(A136,'Source Sheet'!#REF!,8,0)</f>
        <v>#REF!</v>
      </c>
    </row>
    <row r="137" spans="1:4" ht="15">
      <c r="A137" s="37" t="str">
        <f>'Source Sheet'!A138</f>
        <v>REM45</v>
      </c>
      <c r="B137" s="37" t="str">
        <f>'Source Sheet'!B138</f>
        <v>D. S - Kolonnawa</v>
      </c>
      <c r="C137" s="38" t="e">
        <f>VLOOKUP(A137,'Source Sheet'!#REF!,5,0)</f>
        <v>#REF!</v>
      </c>
      <c r="D137" s="51" t="e">
        <f>VLOOKUP(A137,'Source Sheet'!#REF!,8,0)</f>
        <v>#REF!</v>
      </c>
    </row>
    <row r="138" spans="1:4" ht="15">
      <c r="A138" s="37" t="str">
        <f>'Source Sheet'!A139</f>
        <v>REM46</v>
      </c>
      <c r="B138" s="37" t="str">
        <f>'Source Sheet'!B139</f>
        <v>D. S - Maharagama</v>
      </c>
      <c r="C138" s="38" t="e">
        <f>VLOOKUP(A138,'Source Sheet'!#REF!,5,0)</f>
        <v>#REF!</v>
      </c>
      <c r="D138" s="51" t="e">
        <f>VLOOKUP(A138,'Source Sheet'!#REF!,8,0)</f>
        <v>#REF!</v>
      </c>
    </row>
    <row r="139" spans="1:4" ht="15">
      <c r="A139" s="37" t="str">
        <f>'Source Sheet'!A140</f>
        <v>REM47</v>
      </c>
      <c r="B139" s="37" t="str">
        <f>'Source Sheet'!B140</f>
        <v>D. S - Homagama</v>
      </c>
      <c r="C139" s="38" t="e">
        <f>VLOOKUP(A139,'Source Sheet'!#REF!,5,0)</f>
        <v>#REF!</v>
      </c>
      <c r="D139" s="51" t="e">
        <f>VLOOKUP(A139,'Source Sheet'!#REF!,8,0)</f>
        <v>#REF!</v>
      </c>
    </row>
    <row r="140" spans="1:4" ht="15">
      <c r="A140" s="37" t="str">
        <f>'Source Sheet'!A141</f>
        <v>REM48</v>
      </c>
      <c r="B140" s="37" t="str">
        <f>'Source Sheet'!B141</f>
        <v>D. S - Hanwella</v>
      </c>
      <c r="C140" s="38" t="e">
        <f>VLOOKUP(A140,'Source Sheet'!#REF!,5,0)</f>
        <v>#REF!</v>
      </c>
      <c r="D140" s="51" t="e">
        <f>VLOOKUP(A140,'Source Sheet'!#REF!,8,0)</f>
        <v>#REF!</v>
      </c>
    </row>
    <row r="141" spans="1:4" ht="15">
      <c r="A141" s="37" t="str">
        <f>'Source Sheet'!A142</f>
        <v>REM49</v>
      </c>
      <c r="B141" s="37" t="str">
        <f>'Source Sheet'!B142</f>
        <v>D. S - Dehiwala</v>
      </c>
      <c r="C141" s="38" t="e">
        <f>VLOOKUP(A141,'Source Sheet'!#REF!,5,0)</f>
        <v>#REF!</v>
      </c>
      <c r="D141" s="51" t="e">
        <f>VLOOKUP(A141,'Source Sheet'!#REF!,8,0)</f>
        <v>#REF!</v>
      </c>
    </row>
    <row r="142" spans="1:4" ht="15">
      <c r="A142" s="37" t="str">
        <f>'Source Sheet'!A143</f>
        <v>REM50</v>
      </c>
      <c r="B142" s="37" t="str">
        <f>'Source Sheet'!B143</f>
        <v>D. S - Aththanagalle</v>
      </c>
      <c r="C142" s="38" t="e">
        <f>VLOOKUP(A142,'Source Sheet'!#REF!,5,0)</f>
        <v>#REF!</v>
      </c>
      <c r="D142" s="51" t="e">
        <f>VLOOKUP(A142,'Source Sheet'!#REF!,8,0)</f>
        <v>#REF!</v>
      </c>
    </row>
    <row r="143" spans="1:4" ht="15">
      <c r="A143" s="37" t="str">
        <f>'Source Sheet'!A144</f>
        <v>REM51</v>
      </c>
      <c r="B143" s="37" t="str">
        <f>'Source Sheet'!B144</f>
        <v>D. S - Biyagama</v>
      </c>
      <c r="C143" s="38" t="e">
        <f>VLOOKUP(A143,'Source Sheet'!#REF!,5,0)</f>
        <v>#REF!</v>
      </c>
      <c r="D143" s="51" t="e">
        <f>VLOOKUP(A143,'Source Sheet'!#REF!,8,0)</f>
        <v>#REF!</v>
      </c>
    </row>
    <row r="144" spans="1:4" ht="15">
      <c r="A144" s="37" t="str">
        <f>'Source Sheet'!A145</f>
        <v>REM52</v>
      </c>
      <c r="B144" s="37" t="str">
        <f>'Source Sheet'!B145</f>
        <v>D. S - Diwulapitiya</v>
      </c>
      <c r="C144" s="38" t="e">
        <f>VLOOKUP(A144,'Source Sheet'!#REF!,5,0)</f>
        <v>#REF!</v>
      </c>
      <c r="D144" s="51" t="e">
        <f>VLOOKUP(A144,'Source Sheet'!#REF!,8,0)</f>
        <v>#REF!</v>
      </c>
    </row>
    <row r="145" spans="1:4" ht="15">
      <c r="A145" s="37" t="str">
        <f>'Source Sheet'!A146</f>
        <v>REM53</v>
      </c>
      <c r="B145" s="37" t="str">
        <f>'Source Sheet'!B146</f>
        <v>D. S - Gampaha</v>
      </c>
      <c r="C145" s="38" t="e">
        <f>VLOOKUP(A145,'Source Sheet'!#REF!,5,0)</f>
        <v>#REF!</v>
      </c>
      <c r="D145" s="51" t="e">
        <f>VLOOKUP(A145,'Source Sheet'!#REF!,8,0)</f>
        <v>#REF!</v>
      </c>
    </row>
    <row r="146" spans="1:4" ht="15">
      <c r="A146" s="37" t="str">
        <f>'Source Sheet'!A147</f>
        <v>REM54</v>
      </c>
      <c r="B146" s="37" t="str">
        <f>'Source Sheet'!B147</f>
        <v>D. S - Ja-Ela</v>
      </c>
      <c r="C146" s="38" t="e">
        <f>VLOOKUP(A146,'Source Sheet'!#REF!,5,0)</f>
        <v>#REF!</v>
      </c>
      <c r="D146" s="51" t="e">
        <f>VLOOKUP(A146,'Source Sheet'!#REF!,8,0)</f>
        <v>#REF!</v>
      </c>
    </row>
    <row r="147" spans="1:4" ht="15">
      <c r="A147" s="37" t="str">
        <f>'Source Sheet'!A148</f>
        <v>REM55</v>
      </c>
      <c r="B147" s="37" t="str">
        <f>'Source Sheet'!B148</f>
        <v>D. S - Katana</v>
      </c>
      <c r="C147" s="38" t="e">
        <f>VLOOKUP(A147,'Source Sheet'!#REF!,5,0)</f>
        <v>#REF!</v>
      </c>
      <c r="D147" s="51" t="e">
        <f>VLOOKUP(A147,'Source Sheet'!#REF!,8,0)</f>
        <v>#REF!</v>
      </c>
    </row>
    <row r="148" spans="1:4" ht="15">
      <c r="A148" s="37" t="str">
        <f>'Source Sheet'!A149</f>
        <v>REM56</v>
      </c>
      <c r="B148" s="37" t="str">
        <f>'Source Sheet'!B149</f>
        <v>D. S - Kelaniya</v>
      </c>
      <c r="C148" s="38" t="e">
        <f>VLOOKUP(A148,'Source Sheet'!#REF!,5,0)</f>
        <v>#REF!</v>
      </c>
      <c r="D148" s="51" t="e">
        <f>VLOOKUP(A148,'Source Sheet'!#REF!,8,0)</f>
        <v>#REF!</v>
      </c>
    </row>
    <row r="149" spans="1:4" ht="15">
      <c r="A149" s="37" t="str">
        <f>'Source Sheet'!A150</f>
        <v>REM57</v>
      </c>
      <c r="B149" s="37" t="str">
        <f>'Source Sheet'!B150</f>
        <v>D. S - Mahara</v>
      </c>
      <c r="C149" s="38" t="e">
        <f>VLOOKUP(A149,'Source Sheet'!#REF!,5,0)</f>
        <v>#REF!</v>
      </c>
      <c r="D149" s="51" t="e">
        <f>VLOOKUP(A149,'Source Sheet'!#REF!,8,0)</f>
        <v>#REF!</v>
      </c>
    </row>
    <row r="150" spans="1:4" ht="15">
      <c r="A150" s="37" t="str">
        <f>'Source Sheet'!A151</f>
        <v>REM58</v>
      </c>
      <c r="B150" s="37" t="str">
        <f>'Source Sheet'!B151</f>
        <v>D. S - Minuwangoda</v>
      </c>
      <c r="C150" s="38" t="e">
        <f>VLOOKUP(A150,'Source Sheet'!#REF!,5,0)</f>
        <v>#REF!</v>
      </c>
      <c r="D150" s="51" t="e">
        <f>VLOOKUP(A150,'Source Sheet'!#REF!,8,0)</f>
        <v>#REF!</v>
      </c>
    </row>
    <row r="151" spans="1:4" ht="15">
      <c r="A151" s="37" t="str">
        <f>'Source Sheet'!A152</f>
        <v>REM59</v>
      </c>
      <c r="B151" s="37" t="str">
        <f>'Source Sheet'!B152</f>
        <v>D. S - Meerigama</v>
      </c>
      <c r="C151" s="38" t="e">
        <f>VLOOKUP(A151,'Source Sheet'!#REF!,5,0)</f>
        <v>#REF!</v>
      </c>
      <c r="D151" s="51" t="e">
        <f>VLOOKUP(A151,'Source Sheet'!#REF!,8,0)</f>
        <v>#REF!</v>
      </c>
    </row>
    <row r="152" spans="1:4" ht="15">
      <c r="A152" s="37" t="str">
        <f>'Source Sheet'!A153</f>
        <v>REM60</v>
      </c>
      <c r="B152" s="37" t="str">
        <f>'Source Sheet'!B153</f>
        <v>D. S - Negombo</v>
      </c>
      <c r="C152" s="38" t="e">
        <f>VLOOKUP(A152,'Source Sheet'!#REF!,5,0)</f>
        <v>#REF!</v>
      </c>
      <c r="D152" s="51" t="e">
        <f>VLOOKUP(A152,'Source Sheet'!#REF!,8,0)</f>
        <v>#REF!</v>
      </c>
    </row>
    <row r="153" spans="1:4" ht="15">
      <c r="A153" s="37" t="str">
        <f>'Source Sheet'!A154</f>
        <v>REM61</v>
      </c>
      <c r="B153" s="37" t="str">
        <f>'Source Sheet'!B154</f>
        <v>D. S - Wattala</v>
      </c>
      <c r="C153" s="38" t="e">
        <f>VLOOKUP(A153,'Source Sheet'!#REF!,5,0)</f>
        <v>#REF!</v>
      </c>
      <c r="D153" s="51" t="e">
        <f>VLOOKUP(A153,'Source Sheet'!#REF!,8,0)</f>
        <v>#REF!</v>
      </c>
    </row>
    <row r="154" spans="1:4" ht="15">
      <c r="A154" s="37" t="str">
        <f>'Source Sheet'!A155</f>
        <v>REM62</v>
      </c>
      <c r="B154" s="37" t="str">
        <f>'Source Sheet'!B155</f>
        <v>D. S - Dompe</v>
      </c>
      <c r="C154" s="38" t="e">
        <f>VLOOKUP(A154,'Source Sheet'!#REF!,5,0)</f>
        <v>#REF!</v>
      </c>
      <c r="D154" s="51" t="e">
        <f>VLOOKUP(A154,'Source Sheet'!#REF!,8,0)</f>
        <v>#REF!</v>
      </c>
    </row>
    <row r="155" spans="1:4" ht="15">
      <c r="A155" s="37" t="str">
        <f>'Source Sheet'!A156</f>
        <v>REM63</v>
      </c>
      <c r="B155" s="37" t="str">
        <f>'Source Sheet'!B156</f>
        <v>D. S - Agalawatta</v>
      </c>
      <c r="C155" s="38" t="e">
        <f>VLOOKUP(A155,'Source Sheet'!#REF!,5,0)</f>
        <v>#REF!</v>
      </c>
      <c r="D155" s="51" t="e">
        <f>VLOOKUP(A155,'Source Sheet'!#REF!,8,0)</f>
        <v>#REF!</v>
      </c>
    </row>
    <row r="156" spans="1:4" ht="15">
      <c r="A156" s="37" t="str">
        <f>'Source Sheet'!A157</f>
        <v>REM64</v>
      </c>
      <c r="B156" s="37" t="str">
        <f>'Source Sheet'!B157</f>
        <v>D. S - Bandaragama</v>
      </c>
      <c r="C156" s="38" t="e">
        <f>VLOOKUP(A156,'Source Sheet'!#REF!,5,0)</f>
        <v>#REF!</v>
      </c>
      <c r="D156" s="51" t="e">
        <f>VLOOKUP(A156,'Source Sheet'!#REF!,8,0)</f>
        <v>#REF!</v>
      </c>
    </row>
    <row r="157" spans="1:4" ht="15">
      <c r="A157" s="37" t="str">
        <f>'Source Sheet'!A158</f>
        <v>REM65</v>
      </c>
      <c r="B157" s="37" t="str">
        <f>'Source Sheet'!B158</f>
        <v>D. S - Beruwala</v>
      </c>
      <c r="C157" s="38" t="e">
        <f>VLOOKUP(A157,'Source Sheet'!#REF!,5,0)</f>
        <v>#REF!</v>
      </c>
      <c r="D157" s="51" t="e">
        <f>VLOOKUP(A157,'Source Sheet'!#REF!,8,0)</f>
        <v>#REF!</v>
      </c>
    </row>
    <row r="158" spans="1:4" ht="15">
      <c r="A158" s="37" t="str">
        <f>'Source Sheet'!A159</f>
        <v>REM66</v>
      </c>
      <c r="B158" s="37" t="str">
        <f>'Source Sheet'!B159</f>
        <v>D. S - Bulathsinhala</v>
      </c>
      <c r="C158" s="38" t="e">
        <f>VLOOKUP(A158,'Source Sheet'!#REF!,5,0)</f>
        <v>#REF!</v>
      </c>
      <c r="D158" s="51" t="e">
        <f>VLOOKUP(A158,'Source Sheet'!#REF!,8,0)</f>
        <v>#REF!</v>
      </c>
    </row>
    <row r="159" spans="1:4" ht="15">
      <c r="A159" s="37" t="str">
        <f>'Source Sheet'!A160</f>
        <v>REM67</v>
      </c>
      <c r="B159" s="37" t="str">
        <f>'Source Sheet'!B160</f>
        <v>D. S - Dodamgoda</v>
      </c>
      <c r="C159" s="38" t="e">
        <f>VLOOKUP(A159,'Source Sheet'!#REF!,5,0)</f>
        <v>#REF!</v>
      </c>
      <c r="D159" s="51" t="e">
        <f>VLOOKUP(A159,'Source Sheet'!#REF!,8,0)</f>
        <v>#REF!</v>
      </c>
    </row>
    <row r="160" spans="1:4" ht="15">
      <c r="A160" s="37" t="str">
        <f>'Source Sheet'!A161</f>
        <v>REM68</v>
      </c>
      <c r="B160" s="37" t="str">
        <f>'Source Sheet'!B161</f>
        <v>D. S - Horana</v>
      </c>
      <c r="C160" s="38" t="e">
        <f>VLOOKUP(A160,'Source Sheet'!#REF!,5,0)</f>
        <v>#REF!</v>
      </c>
      <c r="D160" s="51" t="e">
        <f>VLOOKUP(A160,'Source Sheet'!#REF!,8,0)</f>
        <v>#REF!</v>
      </c>
    </row>
    <row r="161" spans="1:4" ht="15">
      <c r="A161" s="37" t="str">
        <f>'Source Sheet'!A162</f>
        <v>REM69</v>
      </c>
      <c r="B161" s="37" t="str">
        <f>'Source Sheet'!B162</f>
        <v>D. S - Kalutara</v>
      </c>
      <c r="C161" s="38" t="e">
        <f>VLOOKUP(A161,'Source Sheet'!#REF!,5,0)</f>
        <v>#REF!</v>
      </c>
      <c r="D161" s="51" t="e">
        <f>VLOOKUP(A161,'Source Sheet'!#REF!,8,0)</f>
        <v>#REF!</v>
      </c>
    </row>
    <row r="162" spans="1:4" ht="15">
      <c r="A162" s="37" t="str">
        <f>'Source Sheet'!A163</f>
        <v>REM70</v>
      </c>
      <c r="B162" s="37" t="str">
        <f>'Source Sheet'!B163</f>
        <v>D. S - Madurawala</v>
      </c>
      <c r="C162" s="38" t="e">
        <f>VLOOKUP(A162,'Source Sheet'!#REF!,5,0)</f>
        <v>#REF!</v>
      </c>
      <c r="D162" s="51" t="e">
        <f>VLOOKUP(A162,'Source Sheet'!#REF!,8,0)</f>
        <v>#REF!</v>
      </c>
    </row>
    <row r="163" spans="1:4" ht="15">
      <c r="A163" s="37" t="str">
        <f>'Source Sheet'!A164</f>
        <v>REM71</v>
      </c>
      <c r="B163" s="37" t="str">
        <f>'Source Sheet'!B164</f>
        <v>D. S - Matugama</v>
      </c>
      <c r="C163" s="38" t="e">
        <f>VLOOKUP(A163,'Source Sheet'!#REF!,5,0)</f>
        <v>#REF!</v>
      </c>
      <c r="D163" s="51" t="e">
        <f>VLOOKUP(A163,'Source Sheet'!#REF!,8,0)</f>
        <v>#REF!</v>
      </c>
    </row>
    <row r="164" spans="1:4" ht="15">
      <c r="A164" s="37" t="str">
        <f>'Source Sheet'!A165</f>
        <v>REM72</v>
      </c>
      <c r="B164" s="37" t="str">
        <f>'Source Sheet'!B165</f>
        <v>D. S - Panadura</v>
      </c>
      <c r="C164" s="38" t="e">
        <f>VLOOKUP(A164,'Source Sheet'!#REF!,5,0)</f>
        <v>#REF!</v>
      </c>
      <c r="D164" s="51" t="e">
        <f>VLOOKUP(A164,'Source Sheet'!#REF!,8,0)</f>
        <v>#REF!</v>
      </c>
    </row>
    <row r="165" spans="1:4" ht="15">
      <c r="A165" s="37" t="str">
        <f>'Source Sheet'!A166</f>
        <v>REM73</v>
      </c>
      <c r="B165" s="37" t="str">
        <f>'Source Sheet'!B166</f>
        <v>D. S - Walallawita</v>
      </c>
      <c r="C165" s="38" t="e">
        <f>VLOOKUP(A165,'Source Sheet'!#REF!,5,0)</f>
        <v>#REF!</v>
      </c>
      <c r="D165" s="51" t="e">
        <f>VLOOKUP(A165,'Source Sheet'!#REF!,8,0)</f>
        <v>#REF!</v>
      </c>
    </row>
    <row r="166" spans="1:4" ht="15">
      <c r="A166" s="37" t="str">
        <f>'Source Sheet'!A167</f>
        <v>REM74</v>
      </c>
      <c r="B166" s="37" t="str">
        <f>'Source Sheet'!B167</f>
        <v>D. S - Millaniya</v>
      </c>
      <c r="C166" s="38" t="e">
        <f>VLOOKUP(A166,'Source Sheet'!#REF!,5,0)</f>
        <v>#REF!</v>
      </c>
      <c r="D166" s="51" t="e">
        <f>VLOOKUP(A166,'Source Sheet'!#REF!,8,0)</f>
        <v>#REF!</v>
      </c>
    </row>
    <row r="167" spans="1:4" ht="15">
      <c r="A167" s="37" t="str">
        <f>'Source Sheet'!A168</f>
        <v>REM75</v>
      </c>
      <c r="B167" s="37" t="str">
        <f>'Source Sheet'!B168</f>
        <v>D. S - Palinda Nuwara</v>
      </c>
      <c r="C167" s="38" t="e">
        <f>VLOOKUP(A167,'Source Sheet'!#REF!,5,0)</f>
        <v>#REF!</v>
      </c>
      <c r="D167" s="51" t="e">
        <f>VLOOKUP(A167,'Source Sheet'!#REF!,8,0)</f>
        <v>#REF!</v>
      </c>
    </row>
    <row r="168" spans="1:4" ht="15">
      <c r="A168" s="37" t="str">
        <f>'Source Sheet'!A169</f>
        <v>REM76</v>
      </c>
      <c r="B168" s="37" t="str">
        <f>'Source Sheet'!B169</f>
        <v>D. S - Padukka</v>
      </c>
      <c r="C168" s="38" t="e">
        <f>VLOOKUP(A168,'Source Sheet'!#REF!,5,0)</f>
        <v>#REF!</v>
      </c>
      <c r="D168" s="51" t="e">
        <f>VLOOKUP(A168,'Source Sheet'!#REF!,8,0)</f>
        <v>#REF!</v>
      </c>
    </row>
    <row r="169" spans="1:4" ht="15">
      <c r="A169" s="37" t="str">
        <f>'Source Sheet'!A170</f>
        <v>REM77</v>
      </c>
      <c r="B169" s="37" t="str">
        <f>'Source Sheet'!B170</f>
        <v>D. S - Thibirigasyaya</v>
      </c>
      <c r="C169" s="38" t="e">
        <f>VLOOKUP(A169,'Source Sheet'!#REF!,5,0)</f>
        <v>#REF!</v>
      </c>
      <c r="D169" s="51" t="e">
        <f>VLOOKUP(A169,'Source Sheet'!#REF!,8,0)</f>
        <v>#REF!</v>
      </c>
    </row>
    <row r="170" spans="1:4" ht="15">
      <c r="A170" s="37" t="str">
        <f>'Source Sheet'!A171</f>
        <v>REM78</v>
      </c>
      <c r="B170" s="37" t="str">
        <f>'Source Sheet'!B171</f>
        <v>D. S - Ingiriya</v>
      </c>
      <c r="C170" s="38" t="e">
        <f>VLOOKUP(A170,'Source Sheet'!#REF!,5,0)</f>
        <v>#REF!</v>
      </c>
      <c r="D170" s="51" t="e">
        <f>VLOOKUP(A170,'Source Sheet'!#REF!,8,0)</f>
        <v>#REF!</v>
      </c>
    </row>
    <row r="171" spans="1:4" ht="15">
      <c r="A171" s="37" t="str">
        <f>'Source Sheet'!A172</f>
        <v>REM79</v>
      </c>
      <c r="B171" s="37" t="str">
        <f>'Source Sheet'!B172</f>
        <v>D. S - Ratmalana</v>
      </c>
      <c r="C171" s="38" t="e">
        <f>VLOOKUP(A171,'Source Sheet'!#REF!,5,0)</f>
        <v>#REF!</v>
      </c>
      <c r="D171" s="51" t="e">
        <f>VLOOKUP(A171,'Source Sheet'!#REF!,8,0)</f>
        <v>#REF!</v>
      </c>
    </row>
    <row r="172" spans="1:4" ht="15">
      <c r="A172" s="37" t="str">
        <f>'Source Sheet'!A173</f>
        <v>ADV840-0-101-03</v>
      </c>
      <c r="B172" s="37" t="str">
        <f>'Source Sheet'!B173</f>
        <v>Advances to Supply Computers &amp; Tyres to P.C. Members</v>
      </c>
      <c r="C172" s="38" t="e">
        <f>VLOOKUP(A172,'Source Sheet'!#REF!,5,0)</f>
        <v>#REF!</v>
      </c>
      <c r="D172" s="51" t="e">
        <f>VLOOKUP(A172,'Source Sheet'!#REF!,8,0)</f>
        <v>#REF!</v>
      </c>
    </row>
    <row r="173" spans="1:4" ht="15">
      <c r="A173" s="37" t="str">
        <f>'Source Sheet'!A174</f>
        <v>ADV840-0-101-04</v>
      </c>
      <c r="B173" s="37" t="str">
        <f>'Source Sheet'!B174</f>
        <v>Loan Advances for Vehicles to P.C. Members</v>
      </c>
      <c r="C173" s="38" t="e">
        <f>VLOOKUP(A173,'Source Sheet'!#REF!,5,0)</f>
        <v>#REF!</v>
      </c>
      <c r="D173" s="51" t="e">
        <f>VLOOKUP(A173,'Source Sheet'!#REF!,8,0)</f>
        <v>#REF!</v>
      </c>
    </row>
    <row r="174" spans="1:4" ht="15">
      <c r="A174" s="37" t="str">
        <f>'Source Sheet'!A175</f>
        <v>ADV840-0-101-05</v>
      </c>
      <c r="B174" s="37" t="str">
        <f>'Source Sheet'!B175</f>
        <v>Advances for Life &amp; Health Accident Insurance to P.C. Members</v>
      </c>
      <c r="C174" s="38" t="e">
        <f>VLOOKUP(A174,'Source Sheet'!#REF!,5,0)</f>
        <v>#REF!</v>
      </c>
      <c r="D174" s="51" t="e">
        <f>VLOOKUP(A174,'Source Sheet'!#REF!,8,0)</f>
        <v>#REF!</v>
      </c>
    </row>
    <row r="175" spans="1:4" ht="15">
      <c r="A175" s="37" t="str">
        <f>'Source Sheet'!A176</f>
        <v>ADV840-0-117-02</v>
      </c>
      <c r="B175" s="37" t="str">
        <f>'Source Sheet'!B176</f>
        <v>Advances to Certified Seeds &amp; Planting Materials</v>
      </c>
      <c r="C175" s="38" t="e">
        <f>VLOOKUP(A175,'Source Sheet'!#REF!,5,0)</f>
        <v>#REF!</v>
      </c>
      <c r="D175" s="51" t="e">
        <f>VLOOKUP(A175,'Source Sheet'!#REF!,8,0)</f>
        <v>#REF!</v>
      </c>
    </row>
    <row r="176" spans="1:4" ht="15">
      <c r="A176" s="37" t="str">
        <f>'Source Sheet'!A177</f>
        <v>ADV840-0-125-02</v>
      </c>
      <c r="B176" s="37" t="str">
        <f>'Source Sheet'!B177</f>
        <v>Advances for Establishment of textiles &amp; small industries work centres including supply of raw materials</v>
      </c>
      <c r="C176" s="38" t="e">
        <f>VLOOKUP(A176,'Source Sheet'!#REF!,5,0)</f>
        <v>#REF!</v>
      </c>
      <c r="D176" s="51" t="e">
        <f>VLOOKUP(A176,'Source Sheet'!#REF!,8,0)</f>
        <v>#REF!</v>
      </c>
    </row>
    <row r="177" spans="1:4" ht="15">
      <c r="A177" s="37" t="str">
        <f>'Source Sheet'!A178</f>
        <v>ADV840-0-109-03</v>
      </c>
      <c r="B177" s="37" t="str">
        <f>'Source Sheet'!B178</f>
        <v>Advances for Accounting of Losses of Valuable  things such as cash &amp; stamps</v>
      </c>
      <c r="C177" s="38" t="e">
        <f>VLOOKUP(A177,'Source Sheet'!#REF!,5,0)</f>
        <v>#REF!</v>
      </c>
      <c r="D177" s="51" t="e">
        <f>VLOOKUP(A177,'Source Sheet'!#REF!,8,0)</f>
        <v>#REF!</v>
      </c>
    </row>
    <row r="178" spans="1:4" ht="15">
      <c r="A178" s="37" t="str">
        <f>'Source Sheet'!A179</f>
        <v>INV</v>
      </c>
      <c r="B178" s="37" t="str">
        <f>'Source Sheet'!B179</f>
        <v>Investments (BOC and PEOPLES BANK)</v>
      </c>
      <c r="C178" s="38" t="e">
        <f>VLOOKUP(A178,'Source Sheet'!#REF!,5,0)</f>
        <v>#REF!</v>
      </c>
      <c r="D178" s="51" t="e">
        <f>VLOOKUP(A178,'Source Sheet'!#REF!,8,0)</f>
        <v>#REF!</v>
      </c>
    </row>
    <row r="179" spans="1:4" ht="15">
      <c r="A179" s="37" t="str">
        <f>'Source Sheet'!A180</f>
        <v>DPM100</v>
      </c>
      <c r="B179" s="37" t="str">
        <f>'Source Sheet'!B180</f>
        <v>Governor's Office</v>
      </c>
      <c r="C179" s="38" t="e">
        <f>VLOOKUP(A179,'Source Sheet'!#REF!,5,0)</f>
        <v>#REF!</v>
      </c>
      <c r="D179" s="51" t="e">
        <f>VLOOKUP(A179,'Source Sheet'!#REF!,8,0)</f>
        <v>#REF!</v>
      </c>
    </row>
    <row r="180" spans="1:4" ht="15">
      <c r="A180" s="37" t="str">
        <f>'Source Sheet'!A181</f>
        <v>DPM101</v>
      </c>
      <c r="B180" s="37" t="str">
        <f>'Source Sheet'!B181</f>
        <v>Provincial Council</v>
      </c>
      <c r="C180" s="38" t="e">
        <f>VLOOKUP(A180,'Source Sheet'!#REF!,5,0)</f>
        <v>#REF!</v>
      </c>
      <c r="D180" s="51" t="e">
        <f>VLOOKUP(A180,'Source Sheet'!#REF!,8,0)</f>
        <v>#REF!</v>
      </c>
    </row>
    <row r="181" spans="1:4" ht="15">
      <c r="A181" s="37" t="str">
        <f>'Source Sheet'!A182</f>
        <v>DPM102</v>
      </c>
      <c r="B181" s="37" t="str">
        <f>'Source Sheet'!B182</f>
        <v>Provincial Public Service Commission</v>
      </c>
      <c r="C181" s="38" t="e">
        <f>VLOOKUP(A181,'Source Sheet'!#REF!,5,0)</f>
        <v>#REF!</v>
      </c>
      <c r="D181" s="51" t="e">
        <f>VLOOKUP(A181,'Source Sheet'!#REF!,8,0)</f>
        <v>#REF!</v>
      </c>
    </row>
    <row r="182" spans="1:4" ht="15">
      <c r="A182" s="37" t="str">
        <f>'Source Sheet'!A183</f>
        <v>DPM103</v>
      </c>
      <c r="B182" s="37" t="str">
        <f>'Source Sheet'!B183</f>
        <v>Co-operative Employees Commission</v>
      </c>
      <c r="C182" s="38" t="e">
        <f>VLOOKUP(A182,'Source Sheet'!#REF!,5,0)</f>
        <v>#REF!</v>
      </c>
      <c r="D182" s="51" t="e">
        <f>VLOOKUP(A182,'Source Sheet'!#REF!,8,0)</f>
        <v>#REF!</v>
      </c>
    </row>
    <row r="183" spans="1:4" ht="15">
      <c r="A183" s="37" t="str">
        <f>'Source Sheet'!A184</f>
        <v>DPM104</v>
      </c>
      <c r="B183" s="37" t="str">
        <f>'Source Sheet'!B184</f>
        <v>Ministry Of Local Gov., Economic Promotion &amp; Electricity</v>
      </c>
      <c r="C183" s="38" t="e">
        <f>VLOOKUP(A183,'Source Sheet'!#REF!,5,0)</f>
        <v>#REF!</v>
      </c>
      <c r="D183" s="51" t="e">
        <f>VLOOKUP(A183,'Source Sheet'!#REF!,8,0)</f>
        <v>#REF!</v>
      </c>
    </row>
    <row r="184" spans="1:4" ht="15">
      <c r="A184" s="37" t="str">
        <f>'Source Sheet'!A185</f>
        <v>DPM105</v>
      </c>
      <c r="B184" s="37" t="str">
        <f>'Source Sheet'!B185</f>
        <v>Ministry Of Health,Indigenous Medicine &amp; Social Welfare:</v>
      </c>
      <c r="C184" s="38" t="e">
        <f>VLOOKUP(A184,'Source Sheet'!#REF!,5,0)</f>
        <v>#REF!</v>
      </c>
      <c r="D184" s="51" t="e">
        <f>VLOOKUP(A184,'Source Sheet'!#REF!,8,0)</f>
        <v>#REF!</v>
      </c>
    </row>
    <row r="185" spans="1:4" ht="15">
      <c r="A185" s="37" t="str">
        <f>'Source Sheet'!A186</f>
        <v>DPM106</v>
      </c>
      <c r="B185" s="37" t="str">
        <f>'Source Sheet'!B186</f>
        <v>Ministry Of Agriculture,Land &amp; Irrigation:</v>
      </c>
      <c r="C185" s="38" t="e">
        <f>VLOOKUP(A185,'Source Sheet'!#REF!,5,0)</f>
        <v>#REF!</v>
      </c>
      <c r="D185" s="51" t="e">
        <f>VLOOKUP(A185,'Source Sheet'!#REF!,8,0)</f>
        <v>#REF!</v>
      </c>
    </row>
    <row r="186" spans="1:4" ht="15">
      <c r="A186" s="37" t="str">
        <f>'Source Sheet'!A187</f>
        <v>DPM107</v>
      </c>
      <c r="B186" s="37" t="str">
        <f>'Source Sheet'!B187</f>
        <v>Ministry Of Roads,Transport,Co-operative Development &amp; Trade:</v>
      </c>
      <c r="C186" s="38" t="e">
        <f>VLOOKUP(A186,'Source Sheet'!#REF!,5,0)</f>
        <v>#REF!</v>
      </c>
      <c r="D186" s="51" t="e">
        <f>VLOOKUP(A186,'Source Sheet'!#REF!,8,0)</f>
        <v>#REF!</v>
      </c>
    </row>
    <row r="187" spans="1:4" ht="15">
      <c r="A187" s="37" t="str">
        <f>'Source Sheet'!A188</f>
        <v>DPM108</v>
      </c>
      <c r="B187" s="37" t="str">
        <f>'Source Sheet'!B188</f>
        <v>Ministry Of Education,Cultural &amp; Arts Affairs,Sports:</v>
      </c>
      <c r="C187" s="38" t="e">
        <f>VLOOKUP(A187,'Source Sheet'!#REF!,5,0)</f>
        <v>#REF!</v>
      </c>
      <c r="D187" s="51" t="e">
        <f>VLOOKUP(A187,'Source Sheet'!#REF!,8,0)</f>
        <v>#REF!</v>
      </c>
    </row>
    <row r="188" spans="1:4" ht="15">
      <c r="A188" s="37" t="str">
        <f>'Source Sheet'!A189</f>
        <v>DPM109</v>
      </c>
      <c r="B188" s="37" t="str">
        <f>'Source Sheet'!B189</f>
        <v>Chief Secretary's Office</v>
      </c>
      <c r="C188" s="38" t="e">
        <f>VLOOKUP(A188,'Source Sheet'!#REF!,5,0)</f>
        <v>#REF!</v>
      </c>
      <c r="D188" s="51" t="e">
        <f>VLOOKUP(A188,'Source Sheet'!#REF!,8,0)</f>
        <v>#REF!</v>
      </c>
    </row>
    <row r="189" spans="1:4" ht="15">
      <c r="A189" s="37" t="str">
        <f>'Source Sheet'!A190</f>
        <v>DPM110</v>
      </c>
      <c r="B189" s="37" t="str">
        <f>'Source Sheet'!B190</f>
        <v>Provincial Engineering Organization</v>
      </c>
      <c r="C189" s="38" t="e">
        <f>VLOOKUP(A189,'Source Sheet'!#REF!,5,0)</f>
        <v>#REF!</v>
      </c>
      <c r="D189" s="51" t="e">
        <f>VLOOKUP(A189,'Source Sheet'!#REF!,8,0)</f>
        <v>#REF!</v>
      </c>
    </row>
    <row r="190" spans="1:4" ht="15">
      <c r="A190" s="37" t="str">
        <f>'Source Sheet'!A191</f>
        <v>DPM111</v>
      </c>
      <c r="B190" s="37" t="str">
        <f>'Source Sheet'!B191</f>
        <v>Department Of Revenue</v>
      </c>
      <c r="C190" s="38" t="e">
        <f>VLOOKUP(A190,'Source Sheet'!#REF!,5,0)</f>
        <v>#REF!</v>
      </c>
      <c r="D190" s="51" t="e">
        <f>VLOOKUP(A190,'Source Sheet'!#REF!,8,0)</f>
        <v>#REF!</v>
      </c>
    </row>
    <row r="191" spans="1:4" ht="15">
      <c r="A191" s="37" t="str">
        <f>'Source Sheet'!A192</f>
        <v>DPM112</v>
      </c>
      <c r="B191" s="37" t="str">
        <f>'Source Sheet'!B192</f>
        <v>Department Of Local Government</v>
      </c>
      <c r="C191" s="38" t="e">
        <f>VLOOKUP(A191,'Source Sheet'!#REF!,5,0)</f>
        <v>#REF!</v>
      </c>
      <c r="D191" s="51" t="e">
        <f>VLOOKUP(A191,'Source Sheet'!#REF!,8,0)</f>
        <v>#REF!</v>
      </c>
    </row>
    <row r="192" spans="1:4" ht="15">
      <c r="A192" s="37" t="str">
        <f>'Source Sheet'!A193</f>
        <v>DPM113</v>
      </c>
      <c r="B192" s="37" t="str">
        <f>'Source Sheet'!B193</f>
        <v>Department Of Health Services</v>
      </c>
      <c r="C192" s="38" t="e">
        <f>VLOOKUP(A192,'Source Sheet'!#REF!,5,0)</f>
        <v>#REF!</v>
      </c>
      <c r="D192" s="51" t="e">
        <f>VLOOKUP(A192,'Source Sheet'!#REF!,8,0)</f>
        <v>#REF!</v>
      </c>
    </row>
    <row r="193" spans="1:4" ht="15">
      <c r="A193" s="37" t="str">
        <f>'Source Sheet'!A194</f>
        <v>DPM114</v>
      </c>
      <c r="B193" s="37" t="str">
        <f>'Source Sheet'!B194</f>
        <v>Department Of Ayurveda</v>
      </c>
      <c r="C193" s="38" t="e">
        <f>VLOOKUP(A193,'Source Sheet'!#REF!,5,0)</f>
        <v>#REF!</v>
      </c>
      <c r="D193" s="51" t="e">
        <f>VLOOKUP(A193,'Source Sheet'!#REF!,8,0)</f>
        <v>#REF!</v>
      </c>
    </row>
    <row r="194" spans="1:4" ht="15">
      <c r="A194" s="37" t="str">
        <f>'Source Sheet'!A195</f>
        <v>DPM115</v>
      </c>
      <c r="B194" s="37" t="str">
        <f>'Source Sheet'!B195</f>
        <v>Department Of Social Services</v>
      </c>
      <c r="C194" s="38" t="e">
        <f>VLOOKUP(A194,'Source Sheet'!#REF!,5,0)</f>
        <v>#REF!</v>
      </c>
      <c r="D194" s="51" t="e">
        <f>VLOOKUP(A194,'Source Sheet'!#REF!,8,0)</f>
        <v>#REF!</v>
      </c>
    </row>
    <row r="195" spans="1:4" ht="15">
      <c r="A195" s="37" t="str">
        <f>'Source Sheet'!A196</f>
        <v>DPM116</v>
      </c>
      <c r="B195" s="37" t="str">
        <f>'Source Sheet'!B196</f>
        <v>Department Of Probation &amp; Child Care Services</v>
      </c>
      <c r="C195" s="38" t="e">
        <f>VLOOKUP(A195,'Source Sheet'!#REF!,5,0)</f>
        <v>#REF!</v>
      </c>
      <c r="D195" s="51" t="e">
        <f>VLOOKUP(A195,'Source Sheet'!#REF!,8,0)</f>
        <v>#REF!</v>
      </c>
    </row>
    <row r="196" spans="1:4" ht="15">
      <c r="A196" s="37" t="str">
        <f>'Source Sheet'!A197</f>
        <v>DPM117</v>
      </c>
      <c r="B196" s="37" t="str">
        <f>'Source Sheet'!B197</f>
        <v>Department Of Agriculture</v>
      </c>
      <c r="C196" s="38" t="e">
        <f>VLOOKUP(A196,'Source Sheet'!#REF!,5,0)</f>
        <v>#REF!</v>
      </c>
      <c r="D196" s="51" t="e">
        <f>VLOOKUP(A196,'Source Sheet'!#REF!,8,0)</f>
        <v>#REF!</v>
      </c>
    </row>
    <row r="197" spans="1:4" ht="15">
      <c r="A197" s="37" t="str">
        <f>'Source Sheet'!A198</f>
        <v>DPM118</v>
      </c>
      <c r="B197" s="37" t="str">
        <f>'Source Sheet'!B198</f>
        <v>Department Of Land Commissioner</v>
      </c>
      <c r="C197" s="38" t="e">
        <f>VLOOKUP(A197,'Source Sheet'!#REF!,5,0)</f>
        <v>#REF!</v>
      </c>
      <c r="D197" s="51" t="e">
        <f>VLOOKUP(A197,'Source Sheet'!#REF!,8,0)</f>
        <v>#REF!</v>
      </c>
    </row>
    <row r="198" spans="1:4" ht="15">
      <c r="A198" s="37" t="str">
        <f>'Source Sheet'!A199</f>
        <v>DPM119</v>
      </c>
      <c r="B198" s="37" t="str">
        <f>'Source Sheet'!B199</f>
        <v>Department Of Irrigation</v>
      </c>
      <c r="C198" s="38" t="e">
        <f>VLOOKUP(A198,'Source Sheet'!#REF!,5,0)</f>
        <v>#REF!</v>
      </c>
      <c r="D198" s="51" t="e">
        <f>VLOOKUP(A198,'Source Sheet'!#REF!,8,0)</f>
        <v>#REF!</v>
      </c>
    </row>
    <row r="199" spans="1:4" ht="15">
      <c r="A199" s="37" t="str">
        <f>'Source Sheet'!A200</f>
        <v>DPM120</v>
      </c>
      <c r="B199" s="37" t="str">
        <f>'Source Sheet'!B200</f>
        <v>Department Of Animal Production &amp; Health</v>
      </c>
      <c r="C199" s="38" t="e">
        <f>VLOOKUP(A199,'Source Sheet'!#REF!,5,0)</f>
        <v>#REF!</v>
      </c>
      <c r="D199" s="51" t="e">
        <f>VLOOKUP(A199,'Source Sheet'!#REF!,8,0)</f>
        <v>#REF!</v>
      </c>
    </row>
    <row r="200" spans="1:4" ht="15">
      <c r="A200" s="37" t="str">
        <f>'Source Sheet'!A201</f>
        <v>DPM121</v>
      </c>
      <c r="B200" s="37" t="str">
        <f>'Source Sheet'!B201</f>
        <v>Department Of Motor Traffic</v>
      </c>
      <c r="C200" s="38" t="e">
        <f>VLOOKUP(A200,'Source Sheet'!#REF!,5,0)</f>
        <v>#REF!</v>
      </c>
      <c r="D200" s="51" t="e">
        <f>VLOOKUP(A200,'Source Sheet'!#REF!,8,0)</f>
        <v>#REF!</v>
      </c>
    </row>
    <row r="201" spans="1:4" ht="15">
      <c r="A201" s="37" t="str">
        <f>'Source Sheet'!A202</f>
        <v>DPM122</v>
      </c>
      <c r="B201" s="37" t="str">
        <f>'Source Sheet'!B202</f>
        <v>Department Of Co-operative Development</v>
      </c>
      <c r="C201" s="38" t="e">
        <f>VLOOKUP(A201,'Source Sheet'!#REF!,5,0)</f>
        <v>#REF!</v>
      </c>
      <c r="D201" s="51" t="e">
        <f>VLOOKUP(A201,'Source Sheet'!#REF!,8,0)</f>
        <v>#REF!</v>
      </c>
    </row>
    <row r="202" spans="1:4" ht="15">
      <c r="A202" s="37" t="str">
        <f>'Source Sheet'!A203</f>
        <v>DPM123</v>
      </c>
      <c r="B202" s="37" t="str">
        <f>'Source Sheet'!B203</f>
        <v>Department Of Registrar Of Business Names</v>
      </c>
      <c r="C202" s="38" t="e">
        <f>VLOOKUP(A202,'Source Sheet'!#REF!,5,0)</f>
        <v>#REF!</v>
      </c>
      <c r="D202" s="51" t="e">
        <f>VLOOKUP(A202,'Source Sheet'!#REF!,8,0)</f>
        <v>#REF!</v>
      </c>
    </row>
    <row r="203" spans="1:4" ht="15">
      <c r="A203" s="37" t="str">
        <f>'Source Sheet'!A204</f>
        <v>DPM124</v>
      </c>
      <c r="B203" s="37" t="str">
        <f>'Source Sheet'!B204</f>
        <v>Department Of Housing Commissioner</v>
      </c>
      <c r="C203" s="38" t="e">
        <f>VLOOKUP(A203,'Source Sheet'!#REF!,5,0)</f>
        <v>#REF!</v>
      </c>
      <c r="D203" s="51" t="e">
        <f>VLOOKUP(A203,'Source Sheet'!#REF!,8,0)</f>
        <v>#REF!</v>
      </c>
    </row>
    <row r="204" spans="1:4" ht="15">
      <c r="A204" s="37" t="str">
        <f>'Source Sheet'!A205</f>
        <v>DPM125</v>
      </c>
      <c r="B204" s="37" t="str">
        <f>'Source Sheet'!B205</f>
        <v>Department Of Industries</v>
      </c>
      <c r="C204" s="38" t="e">
        <f>VLOOKUP(A204,'Source Sheet'!#REF!,5,0)</f>
        <v>#REF!</v>
      </c>
      <c r="D204" s="51" t="e">
        <f>VLOOKUP(A204,'Source Sheet'!#REF!,8,0)</f>
        <v>#REF!</v>
      </c>
    </row>
    <row r="205" spans="1:4" ht="15">
      <c r="A205" s="37" t="str">
        <f>'Source Sheet'!A206</f>
        <v>DPM126</v>
      </c>
      <c r="B205" s="37" t="str">
        <f>'Source Sheet'!B206</f>
        <v>Department Of Education</v>
      </c>
      <c r="C205" s="38" t="e">
        <f>VLOOKUP(A205,'Source Sheet'!#REF!,5,0)</f>
        <v>#REF!</v>
      </c>
      <c r="D205" s="51" t="e">
        <f>VLOOKUP(A205,'Source Sheet'!#REF!,8,0)</f>
        <v>#REF!</v>
      </c>
    </row>
    <row r="206" spans="1:4" ht="15">
      <c r="A206" s="37" t="str">
        <f>'Source Sheet'!A207</f>
        <v>DPM200</v>
      </c>
      <c r="B206" s="37" t="str">
        <f>'Source Sheet'!B207</f>
        <v>D. S - Colombo</v>
      </c>
      <c r="C206" s="38" t="e">
        <f>VLOOKUP(A206,'Source Sheet'!#REF!,5,0)</f>
        <v>#REF!</v>
      </c>
      <c r="D206" s="51" t="e">
        <f>VLOOKUP(A206,'Source Sheet'!#REF!,8,0)</f>
        <v>#REF!</v>
      </c>
    </row>
    <row r="207" spans="1:4" ht="15">
      <c r="A207" s="37" t="str">
        <f>'Source Sheet'!A208</f>
        <v>DPM201</v>
      </c>
      <c r="B207" s="37" t="str">
        <f>'Source Sheet'!B208</f>
        <v>D. S - Sri Jayewardenepura</v>
      </c>
      <c r="C207" s="38" t="e">
        <f>VLOOKUP(A207,'Source Sheet'!#REF!,5,0)</f>
        <v>#REF!</v>
      </c>
      <c r="D207" s="51" t="e">
        <f>VLOOKUP(A207,'Source Sheet'!#REF!,8,0)</f>
        <v>#REF!</v>
      </c>
    </row>
    <row r="208" spans="1:4" ht="15">
      <c r="A208" s="37" t="str">
        <f>'Source Sheet'!A209</f>
        <v>DPM202</v>
      </c>
      <c r="B208" s="37" t="str">
        <f>'Source Sheet'!B209</f>
        <v>D. S - Kesbewa</v>
      </c>
      <c r="C208" s="38" t="e">
        <f>VLOOKUP(A208,'Source Sheet'!#REF!,5,0)</f>
        <v>#REF!</v>
      </c>
      <c r="D208" s="51" t="e">
        <f>VLOOKUP(A208,'Source Sheet'!#REF!,8,0)</f>
        <v>#REF!</v>
      </c>
    </row>
    <row r="209" spans="1:4" ht="15">
      <c r="A209" s="37" t="str">
        <f>'Source Sheet'!A210</f>
        <v>DPM203</v>
      </c>
      <c r="B209" s="37" t="str">
        <f>'Source Sheet'!B210</f>
        <v>D. S - Moratuwa</v>
      </c>
      <c r="C209" s="38" t="e">
        <f>VLOOKUP(A209,'Source Sheet'!#REF!,5,0)</f>
        <v>#REF!</v>
      </c>
      <c r="D209" s="51" t="e">
        <f>VLOOKUP(A209,'Source Sheet'!#REF!,8,0)</f>
        <v>#REF!</v>
      </c>
    </row>
    <row r="210" spans="1:4" ht="15">
      <c r="A210" s="37" t="str">
        <f>'Source Sheet'!A211</f>
        <v>DPM204</v>
      </c>
      <c r="B210" s="37" t="str">
        <f>'Source Sheet'!B211</f>
        <v>D. S - Kaduwela</v>
      </c>
      <c r="C210" s="38" t="e">
        <f>VLOOKUP(A210,'Source Sheet'!#REF!,5,0)</f>
        <v>#REF!</v>
      </c>
      <c r="D210" s="51" t="e">
        <f>VLOOKUP(A210,'Source Sheet'!#REF!,8,0)</f>
        <v>#REF!</v>
      </c>
    </row>
    <row r="211" spans="1:4" ht="15">
      <c r="A211" s="37" t="str">
        <f>'Source Sheet'!A212</f>
        <v>DPM205</v>
      </c>
      <c r="B211" s="37" t="str">
        <f>'Source Sheet'!B212</f>
        <v>D. S - Kolonnawa</v>
      </c>
      <c r="C211" s="38" t="e">
        <f>VLOOKUP(A211,'Source Sheet'!#REF!,5,0)</f>
        <v>#REF!</v>
      </c>
      <c r="D211" s="51" t="e">
        <f>VLOOKUP(A211,'Source Sheet'!#REF!,8,0)</f>
        <v>#REF!</v>
      </c>
    </row>
    <row r="212" spans="1:4" ht="15">
      <c r="A212" s="37" t="str">
        <f>'Source Sheet'!A213</f>
        <v>DPM206</v>
      </c>
      <c r="B212" s="37" t="str">
        <f>'Source Sheet'!B213</f>
        <v>D. S - Maharagama</v>
      </c>
      <c r="C212" s="38" t="e">
        <f>VLOOKUP(A212,'Source Sheet'!#REF!,5,0)</f>
        <v>#REF!</v>
      </c>
      <c r="D212" s="51" t="e">
        <f>VLOOKUP(A212,'Source Sheet'!#REF!,8,0)</f>
        <v>#REF!</v>
      </c>
    </row>
    <row r="213" spans="1:4" ht="15">
      <c r="A213" s="37" t="str">
        <f>'Source Sheet'!A214</f>
        <v>DPM207</v>
      </c>
      <c r="B213" s="37" t="str">
        <f>'Source Sheet'!B214</f>
        <v>D. S - Homagama</v>
      </c>
      <c r="C213" s="38" t="e">
        <f>VLOOKUP(A213,'Source Sheet'!#REF!,5,0)</f>
        <v>#REF!</v>
      </c>
      <c r="D213" s="51" t="e">
        <f>VLOOKUP(A213,'Source Sheet'!#REF!,8,0)</f>
        <v>#REF!</v>
      </c>
    </row>
    <row r="214" spans="1:4" ht="15">
      <c r="A214" s="37" t="str">
        <f>'Source Sheet'!A215</f>
        <v>DPM208</v>
      </c>
      <c r="B214" s="37" t="str">
        <f>'Source Sheet'!B215</f>
        <v>D. S - Hanwella</v>
      </c>
      <c r="C214" s="38" t="e">
        <f>VLOOKUP(A214,'Source Sheet'!#REF!,5,0)</f>
        <v>#REF!</v>
      </c>
      <c r="D214" s="51" t="e">
        <f>VLOOKUP(A214,'Source Sheet'!#REF!,8,0)</f>
        <v>#REF!</v>
      </c>
    </row>
    <row r="215" spans="1:4" ht="15">
      <c r="A215" s="37" t="str">
        <f>'Source Sheet'!A216</f>
        <v>DPM209</v>
      </c>
      <c r="B215" s="37" t="str">
        <f>'Source Sheet'!B216</f>
        <v>D. S - Dehiwala</v>
      </c>
      <c r="C215" s="38" t="e">
        <f>VLOOKUP(A215,'Source Sheet'!#REF!,5,0)</f>
        <v>#REF!</v>
      </c>
      <c r="D215" s="51" t="e">
        <f>VLOOKUP(A215,'Source Sheet'!#REF!,8,0)</f>
        <v>#REF!</v>
      </c>
    </row>
    <row r="216" spans="1:4" ht="15">
      <c r="A216" s="37" t="str">
        <f>'Source Sheet'!A217</f>
        <v>DPM210</v>
      </c>
      <c r="B216" s="37" t="str">
        <f>'Source Sheet'!B217</f>
        <v>D. S - Aththanagalle</v>
      </c>
      <c r="C216" s="38" t="e">
        <f>VLOOKUP(A216,'Source Sheet'!#REF!,5,0)</f>
        <v>#REF!</v>
      </c>
      <c r="D216" s="51" t="e">
        <f>VLOOKUP(A216,'Source Sheet'!#REF!,8,0)</f>
        <v>#REF!</v>
      </c>
    </row>
    <row r="217" spans="1:4" ht="15">
      <c r="A217" s="37" t="str">
        <f>'Source Sheet'!A218</f>
        <v>DPM211</v>
      </c>
      <c r="B217" s="37" t="str">
        <f>'Source Sheet'!B218</f>
        <v>D. S - Biyagama</v>
      </c>
      <c r="C217" s="38" t="e">
        <f>VLOOKUP(A217,'Source Sheet'!#REF!,5,0)</f>
        <v>#REF!</v>
      </c>
      <c r="D217" s="51" t="e">
        <f>VLOOKUP(A217,'Source Sheet'!#REF!,8,0)</f>
        <v>#REF!</v>
      </c>
    </row>
    <row r="218" spans="1:4" ht="15">
      <c r="A218" s="37" t="str">
        <f>'Source Sheet'!A219</f>
        <v>DPM212</v>
      </c>
      <c r="B218" s="37" t="str">
        <f>'Source Sheet'!B219</f>
        <v>D. S - Diwulapitiya</v>
      </c>
      <c r="C218" s="38" t="e">
        <f>VLOOKUP(A218,'Source Sheet'!#REF!,5,0)</f>
        <v>#REF!</v>
      </c>
      <c r="D218" s="51" t="e">
        <f>VLOOKUP(A218,'Source Sheet'!#REF!,8,0)</f>
        <v>#REF!</v>
      </c>
    </row>
    <row r="219" spans="1:4" ht="15">
      <c r="A219" s="37" t="str">
        <f>'Source Sheet'!A220</f>
        <v>DPM213</v>
      </c>
      <c r="B219" s="37" t="str">
        <f>'Source Sheet'!B220</f>
        <v>D. S - Gampaha</v>
      </c>
      <c r="C219" s="38" t="e">
        <f>VLOOKUP(A219,'Source Sheet'!#REF!,5,0)</f>
        <v>#REF!</v>
      </c>
      <c r="D219" s="51" t="e">
        <f>VLOOKUP(A219,'Source Sheet'!#REF!,8,0)</f>
        <v>#REF!</v>
      </c>
    </row>
    <row r="220" spans="1:4" ht="15">
      <c r="A220" s="37" t="str">
        <f>'Source Sheet'!A221</f>
        <v>DPM214</v>
      </c>
      <c r="B220" s="37" t="str">
        <f>'Source Sheet'!B221</f>
        <v>D. S - Ja-Ela</v>
      </c>
      <c r="C220" s="38" t="e">
        <f>VLOOKUP(A220,'Source Sheet'!#REF!,5,0)</f>
        <v>#REF!</v>
      </c>
      <c r="D220" s="51" t="e">
        <f>VLOOKUP(A220,'Source Sheet'!#REF!,8,0)</f>
        <v>#REF!</v>
      </c>
    </row>
    <row r="221" spans="1:4" ht="15">
      <c r="A221" s="37" t="str">
        <f>'Source Sheet'!A222</f>
        <v>DPM215</v>
      </c>
      <c r="B221" s="37" t="str">
        <f>'Source Sheet'!B222</f>
        <v>D. S - Katana</v>
      </c>
      <c r="C221" s="38" t="e">
        <f>VLOOKUP(A221,'Source Sheet'!#REF!,5,0)</f>
        <v>#REF!</v>
      </c>
      <c r="D221" s="51" t="e">
        <f>VLOOKUP(A221,'Source Sheet'!#REF!,8,0)</f>
        <v>#REF!</v>
      </c>
    </row>
    <row r="222" spans="1:4" ht="15">
      <c r="A222" s="37" t="str">
        <f>'Source Sheet'!A223</f>
        <v>DPM216</v>
      </c>
      <c r="B222" s="37" t="str">
        <f>'Source Sheet'!B223</f>
        <v>D. S - Kelaniya</v>
      </c>
      <c r="C222" s="38" t="e">
        <f>VLOOKUP(A222,'Source Sheet'!#REF!,5,0)</f>
        <v>#REF!</v>
      </c>
      <c r="D222" s="51" t="e">
        <f>VLOOKUP(A222,'Source Sheet'!#REF!,8,0)</f>
        <v>#REF!</v>
      </c>
    </row>
    <row r="223" spans="1:4" ht="15">
      <c r="A223" s="37" t="str">
        <f>'Source Sheet'!A224</f>
        <v>DPM217</v>
      </c>
      <c r="B223" s="37" t="str">
        <f>'Source Sheet'!B224</f>
        <v>D. S - Mahara</v>
      </c>
      <c r="C223" s="38" t="e">
        <f>VLOOKUP(A223,'Source Sheet'!#REF!,5,0)</f>
        <v>#REF!</v>
      </c>
      <c r="D223" s="51" t="e">
        <f>VLOOKUP(A223,'Source Sheet'!#REF!,8,0)</f>
        <v>#REF!</v>
      </c>
    </row>
    <row r="224" spans="1:4" ht="15">
      <c r="A224" s="37" t="str">
        <f>'Source Sheet'!A225</f>
        <v>DPM218</v>
      </c>
      <c r="B224" s="37" t="str">
        <f>'Source Sheet'!B225</f>
        <v>D. S - Minuwangoda</v>
      </c>
      <c r="C224" s="38" t="e">
        <f>VLOOKUP(A224,'Source Sheet'!#REF!,5,0)</f>
        <v>#REF!</v>
      </c>
      <c r="D224" s="51" t="e">
        <f>VLOOKUP(A224,'Source Sheet'!#REF!,8,0)</f>
        <v>#REF!</v>
      </c>
    </row>
    <row r="225" spans="1:4" ht="15">
      <c r="A225" s="37" t="str">
        <f>'Source Sheet'!A226</f>
        <v>DPM219</v>
      </c>
      <c r="B225" s="37" t="str">
        <f>'Source Sheet'!B226</f>
        <v>D. S - Meerigama</v>
      </c>
      <c r="C225" s="38" t="e">
        <f>VLOOKUP(A225,'Source Sheet'!#REF!,5,0)</f>
        <v>#REF!</v>
      </c>
      <c r="D225" s="51" t="e">
        <f>VLOOKUP(A225,'Source Sheet'!#REF!,8,0)</f>
        <v>#REF!</v>
      </c>
    </row>
    <row r="226" spans="1:4" ht="15">
      <c r="A226" s="37" t="str">
        <f>'Source Sheet'!A227</f>
        <v>DPM220</v>
      </c>
      <c r="B226" s="37" t="str">
        <f>'Source Sheet'!B227</f>
        <v>D. S - Negombo</v>
      </c>
      <c r="C226" s="38" t="e">
        <f>VLOOKUP(A226,'Source Sheet'!#REF!,5,0)</f>
        <v>#REF!</v>
      </c>
      <c r="D226" s="51" t="e">
        <f>VLOOKUP(A226,'Source Sheet'!#REF!,8,0)</f>
        <v>#REF!</v>
      </c>
    </row>
    <row r="227" spans="1:4" ht="15">
      <c r="A227" s="37" t="str">
        <f>'Source Sheet'!A228</f>
        <v>DPM221</v>
      </c>
      <c r="B227" s="37" t="str">
        <f>'Source Sheet'!B228</f>
        <v>D. S - Wattala</v>
      </c>
      <c r="C227" s="38" t="e">
        <f>VLOOKUP(A227,'Source Sheet'!#REF!,5,0)</f>
        <v>#REF!</v>
      </c>
      <c r="D227" s="51" t="e">
        <f>VLOOKUP(A227,'Source Sheet'!#REF!,8,0)</f>
        <v>#REF!</v>
      </c>
    </row>
    <row r="228" spans="1:4" ht="15">
      <c r="A228" s="37" t="str">
        <f>'Source Sheet'!A229</f>
        <v>DPM222</v>
      </c>
      <c r="B228" s="37" t="str">
        <f>'Source Sheet'!B229</f>
        <v>D. S - Dompe</v>
      </c>
      <c r="C228" s="38" t="e">
        <f>VLOOKUP(A228,'Source Sheet'!#REF!,5,0)</f>
        <v>#REF!</v>
      </c>
      <c r="D228" s="51" t="e">
        <f>VLOOKUP(A228,'Source Sheet'!#REF!,8,0)</f>
        <v>#REF!</v>
      </c>
    </row>
    <row r="229" spans="1:4" ht="15">
      <c r="A229" s="37" t="str">
        <f>'Source Sheet'!A230</f>
        <v>DPM223</v>
      </c>
      <c r="B229" s="37" t="str">
        <f>'Source Sheet'!B230</f>
        <v>D. S - Agalawatta</v>
      </c>
      <c r="C229" s="38" t="e">
        <f>VLOOKUP(A229,'Source Sheet'!#REF!,5,0)</f>
        <v>#REF!</v>
      </c>
      <c r="D229" s="51" t="e">
        <f>VLOOKUP(A229,'Source Sheet'!#REF!,8,0)</f>
        <v>#REF!</v>
      </c>
    </row>
    <row r="230" spans="1:4" ht="15">
      <c r="A230" s="37" t="str">
        <f>'Source Sheet'!A231</f>
        <v>DPM224</v>
      </c>
      <c r="B230" s="37" t="str">
        <f>'Source Sheet'!B231</f>
        <v>D. S - Bandaragama</v>
      </c>
      <c r="C230" s="38" t="e">
        <f>VLOOKUP(A230,'Source Sheet'!#REF!,5,0)</f>
        <v>#REF!</v>
      </c>
      <c r="D230" s="51" t="e">
        <f>VLOOKUP(A230,'Source Sheet'!#REF!,8,0)</f>
        <v>#REF!</v>
      </c>
    </row>
    <row r="231" spans="1:4" ht="15">
      <c r="A231" s="37" t="str">
        <f>'Source Sheet'!A232</f>
        <v>DPM225</v>
      </c>
      <c r="B231" s="37" t="str">
        <f>'Source Sheet'!B232</f>
        <v>D. S - Beruwala</v>
      </c>
      <c r="C231" s="38" t="e">
        <f>VLOOKUP(A231,'Source Sheet'!#REF!,5,0)</f>
        <v>#REF!</v>
      </c>
      <c r="D231" s="51" t="e">
        <f>VLOOKUP(A231,'Source Sheet'!#REF!,8,0)</f>
        <v>#REF!</v>
      </c>
    </row>
    <row r="232" spans="1:4" ht="15">
      <c r="A232" s="37" t="str">
        <f>'Source Sheet'!A233</f>
        <v>DPM226</v>
      </c>
      <c r="B232" s="37" t="str">
        <f>'Source Sheet'!B233</f>
        <v>D. S - Bulathsinhala</v>
      </c>
      <c r="C232" s="38" t="e">
        <f>VLOOKUP(A232,'Source Sheet'!#REF!,5,0)</f>
        <v>#REF!</v>
      </c>
      <c r="D232" s="51" t="e">
        <f>VLOOKUP(A232,'Source Sheet'!#REF!,8,0)</f>
        <v>#REF!</v>
      </c>
    </row>
    <row r="233" spans="1:4" ht="15">
      <c r="A233" s="37" t="str">
        <f>'Source Sheet'!A234</f>
        <v>DPM227</v>
      </c>
      <c r="B233" s="37" t="str">
        <f>'Source Sheet'!B234</f>
        <v>D. S - Dodamgoda</v>
      </c>
      <c r="C233" s="38" t="e">
        <f>VLOOKUP(A233,'Source Sheet'!#REF!,5,0)</f>
        <v>#REF!</v>
      </c>
      <c r="D233" s="51" t="e">
        <f>VLOOKUP(A233,'Source Sheet'!#REF!,8,0)</f>
        <v>#REF!</v>
      </c>
    </row>
    <row r="234" spans="1:4" ht="15">
      <c r="A234" s="37" t="str">
        <f>'Source Sheet'!A235</f>
        <v>DPM228</v>
      </c>
      <c r="B234" s="37" t="str">
        <f>'Source Sheet'!B235</f>
        <v>D. S - Horana</v>
      </c>
      <c r="C234" s="38" t="e">
        <f>VLOOKUP(A234,'Source Sheet'!#REF!,5,0)</f>
        <v>#REF!</v>
      </c>
      <c r="D234" s="51" t="e">
        <f>VLOOKUP(A234,'Source Sheet'!#REF!,8,0)</f>
        <v>#REF!</v>
      </c>
    </row>
    <row r="235" spans="1:4" ht="15">
      <c r="A235" s="37" t="str">
        <f>'Source Sheet'!A236</f>
        <v>DPM229</v>
      </c>
      <c r="B235" s="37" t="str">
        <f>'Source Sheet'!B236</f>
        <v>D. S - Kalutara</v>
      </c>
      <c r="C235" s="38" t="e">
        <f>VLOOKUP(A235,'Source Sheet'!#REF!,5,0)</f>
        <v>#REF!</v>
      </c>
      <c r="D235" s="51" t="e">
        <f>VLOOKUP(A235,'Source Sheet'!#REF!,8,0)</f>
        <v>#REF!</v>
      </c>
    </row>
    <row r="236" spans="1:4" ht="15">
      <c r="A236" s="37" t="str">
        <f>'Source Sheet'!A237</f>
        <v>DPM230</v>
      </c>
      <c r="B236" s="37" t="str">
        <f>'Source Sheet'!B237</f>
        <v>D. S - Madurawala</v>
      </c>
      <c r="C236" s="38" t="e">
        <f>VLOOKUP(A236,'Source Sheet'!#REF!,5,0)</f>
        <v>#REF!</v>
      </c>
      <c r="D236" s="51" t="e">
        <f>VLOOKUP(A236,'Source Sheet'!#REF!,8,0)</f>
        <v>#REF!</v>
      </c>
    </row>
    <row r="237" spans="1:4" ht="15">
      <c r="A237" s="37" t="str">
        <f>'Source Sheet'!A238</f>
        <v>DPM231</v>
      </c>
      <c r="B237" s="37" t="str">
        <f>'Source Sheet'!B238</f>
        <v>D. S - Matugama</v>
      </c>
      <c r="C237" s="38" t="e">
        <f>VLOOKUP(A237,'Source Sheet'!#REF!,5,0)</f>
        <v>#REF!</v>
      </c>
      <c r="D237" s="51" t="e">
        <f>VLOOKUP(A237,'Source Sheet'!#REF!,8,0)</f>
        <v>#REF!</v>
      </c>
    </row>
    <row r="238" spans="1:4" ht="15">
      <c r="A238" s="37" t="str">
        <f>'Source Sheet'!A239</f>
        <v>DPM232</v>
      </c>
      <c r="B238" s="37" t="str">
        <f>'Source Sheet'!B239</f>
        <v>D. S - Panadura</v>
      </c>
      <c r="C238" s="38" t="e">
        <f>VLOOKUP(A238,'Source Sheet'!#REF!,5,0)</f>
        <v>#REF!</v>
      </c>
      <c r="D238" s="51" t="e">
        <f>VLOOKUP(A238,'Source Sheet'!#REF!,8,0)</f>
        <v>#REF!</v>
      </c>
    </row>
    <row r="239" spans="1:4" ht="15">
      <c r="A239" s="37" t="str">
        <f>'Source Sheet'!A240</f>
        <v>DPM233</v>
      </c>
      <c r="B239" s="37" t="str">
        <f>'Source Sheet'!B240</f>
        <v>D. S - Walallawita</v>
      </c>
      <c r="C239" s="38" t="e">
        <f>VLOOKUP(A239,'Source Sheet'!#REF!,5,0)</f>
        <v>#REF!</v>
      </c>
      <c r="D239" s="51" t="e">
        <f>VLOOKUP(A239,'Source Sheet'!#REF!,8,0)</f>
        <v>#REF!</v>
      </c>
    </row>
    <row r="240" spans="1:4" ht="15">
      <c r="A240" s="37" t="str">
        <f>'Source Sheet'!A241</f>
        <v>DPM234</v>
      </c>
      <c r="B240" s="37" t="str">
        <f>'Source Sheet'!B241</f>
        <v>D. S - Millaniya</v>
      </c>
      <c r="C240" s="38" t="e">
        <f>VLOOKUP(A240,'Source Sheet'!#REF!,5,0)</f>
        <v>#REF!</v>
      </c>
      <c r="D240" s="51" t="e">
        <f>VLOOKUP(A240,'Source Sheet'!#REF!,8,0)</f>
        <v>#REF!</v>
      </c>
    </row>
    <row r="241" spans="1:4" ht="15">
      <c r="A241" s="37" t="str">
        <f>'Source Sheet'!A242</f>
        <v>DPM235</v>
      </c>
      <c r="B241" s="37" t="str">
        <f>'Source Sheet'!B242</f>
        <v>D. S - Palinda Nuwara</v>
      </c>
      <c r="C241" s="38" t="e">
        <f>VLOOKUP(A241,'Source Sheet'!#REF!,5,0)</f>
        <v>#REF!</v>
      </c>
      <c r="D241" s="51" t="e">
        <f>VLOOKUP(A241,'Source Sheet'!#REF!,8,0)</f>
        <v>#REF!</v>
      </c>
    </row>
    <row r="242" spans="1:4" ht="15">
      <c r="A242" s="37" t="str">
        <f>'Source Sheet'!A243</f>
        <v>DPM236</v>
      </c>
      <c r="B242" s="37" t="str">
        <f>'Source Sheet'!B243</f>
        <v>D. S - Padukka</v>
      </c>
      <c r="C242" s="38" t="e">
        <f>VLOOKUP(A242,'Source Sheet'!#REF!,5,0)</f>
        <v>#REF!</v>
      </c>
      <c r="D242" s="51" t="e">
        <f>VLOOKUP(A242,'Source Sheet'!#REF!,8,0)</f>
        <v>#REF!</v>
      </c>
    </row>
    <row r="243" spans="1:4" ht="15">
      <c r="A243" s="37" t="str">
        <f>'Source Sheet'!A244</f>
        <v>DPM237</v>
      </c>
      <c r="B243" s="37" t="str">
        <f>'Source Sheet'!B244</f>
        <v>D. S - Thibirigasyaya</v>
      </c>
      <c r="C243" s="38" t="e">
        <f>VLOOKUP(A243,'Source Sheet'!#REF!,5,0)</f>
        <v>#REF!</v>
      </c>
      <c r="D243" s="51" t="e">
        <f>VLOOKUP(A243,'Source Sheet'!#REF!,8,0)</f>
        <v>#REF!</v>
      </c>
    </row>
    <row r="244" spans="1:4" ht="15">
      <c r="A244" s="37" t="str">
        <f>'Source Sheet'!A245</f>
        <v>DPM238</v>
      </c>
      <c r="B244" s="37" t="str">
        <f>'Source Sheet'!B245</f>
        <v>D. S - Ingiriya</v>
      </c>
      <c r="C244" s="38" t="e">
        <f>VLOOKUP(A244,'Source Sheet'!#REF!,5,0)</f>
        <v>#REF!</v>
      </c>
      <c r="D244" s="51" t="e">
        <f>VLOOKUP(A244,'Source Sheet'!#REF!,8,0)</f>
        <v>#REF!</v>
      </c>
    </row>
    <row r="245" spans="1:4" ht="15">
      <c r="A245" s="37" t="str">
        <f>'Source Sheet'!A246</f>
        <v>DPM239</v>
      </c>
      <c r="B245" s="37" t="str">
        <f>'Source Sheet'!B246</f>
        <v>D. S - Ratmalana</v>
      </c>
      <c r="C245" s="38" t="e">
        <f>VLOOKUP(A245,'Source Sheet'!#REF!,5,0)</f>
        <v>#REF!</v>
      </c>
      <c r="D245" s="51" t="e">
        <f>VLOOKUP(A245,'Source Sheet'!#REF!,8,0)</f>
        <v>#REF!</v>
      </c>
    </row>
    <row r="246" spans="1:4" ht="15">
      <c r="A246" s="37" t="str">
        <f>'Source Sheet'!A247</f>
        <v>DPT106</v>
      </c>
      <c r="B246" s="37" t="str">
        <f>'Source Sheet'!B247</f>
        <v>Ministry Of Agriculture,Land &amp; Irrigation:</v>
      </c>
      <c r="C246" s="38" t="e">
        <f>VLOOKUP(A246,'Source Sheet'!#REF!,5,0)</f>
        <v>#REF!</v>
      </c>
      <c r="D246" s="51" t="e">
        <f>VLOOKUP(A246,'Source Sheet'!#REF!,8,0)</f>
        <v>#REF!</v>
      </c>
    </row>
    <row r="247" spans="1:4" ht="15">
      <c r="A247" s="37" t="str">
        <f>'Source Sheet'!A248</f>
        <v>DPT110</v>
      </c>
      <c r="B247" s="37" t="str">
        <f>'Source Sheet'!B248</f>
        <v>Provincial Engineering Organization</v>
      </c>
      <c r="C247" s="38" t="e">
        <f>VLOOKUP(A247,'Source Sheet'!#REF!,5,0)</f>
        <v>#REF!</v>
      </c>
      <c r="D247" s="51" t="e">
        <f>VLOOKUP(A247,'Source Sheet'!#REF!,8,0)</f>
        <v>#REF!</v>
      </c>
    </row>
    <row r="248" spans="1:4" ht="15">
      <c r="A248" s="37" t="str">
        <f>'Source Sheet'!A249</f>
        <v>DPT113</v>
      </c>
      <c r="B248" s="37" t="str">
        <f>'Source Sheet'!B249</f>
        <v>Department Of Health Services</v>
      </c>
      <c r="C248" s="38" t="e">
        <f>VLOOKUP(A248,'Source Sheet'!#REF!,5,0)</f>
        <v>#REF!</v>
      </c>
      <c r="D248" s="51" t="e">
        <f>VLOOKUP(A248,'Source Sheet'!#REF!,8,0)</f>
        <v>#REF!</v>
      </c>
    </row>
    <row r="249" spans="1:4" ht="15">
      <c r="A249" s="37" t="str">
        <f>'Source Sheet'!A250</f>
        <v>DPT114</v>
      </c>
      <c r="B249" s="37" t="str">
        <f>'Source Sheet'!B250</f>
        <v>Department Of Ayurveda</v>
      </c>
      <c r="C249" s="38" t="e">
        <f>VLOOKUP(A249,'Source Sheet'!#REF!,5,0)</f>
        <v>#REF!</v>
      </c>
      <c r="D249" s="51" t="e">
        <f>VLOOKUP(A249,'Source Sheet'!#REF!,8,0)</f>
        <v>#REF!</v>
      </c>
    </row>
    <row r="250" spans="1:4" ht="15">
      <c r="A250" s="37" t="str">
        <f>'Source Sheet'!A251</f>
        <v>DPT115</v>
      </c>
      <c r="B250" s="37" t="str">
        <f>'Source Sheet'!B251</f>
        <v>Department Of Social Services</v>
      </c>
      <c r="C250" s="38" t="e">
        <f>VLOOKUP(A250,'Source Sheet'!#REF!,5,0)</f>
        <v>#REF!</v>
      </c>
      <c r="D250" s="51" t="e">
        <f>VLOOKUP(A250,'Source Sheet'!#REF!,8,0)</f>
        <v>#REF!</v>
      </c>
    </row>
    <row r="251" spans="1:4" ht="15">
      <c r="A251" s="37" t="str">
        <f>'Source Sheet'!A252</f>
        <v>DPT117</v>
      </c>
      <c r="B251" s="37" t="str">
        <f>'Source Sheet'!B252</f>
        <v>Department Of Agriculture</v>
      </c>
      <c r="C251" s="38" t="e">
        <f>VLOOKUP(A251,'Source Sheet'!#REF!,5,0)</f>
        <v>#REF!</v>
      </c>
      <c r="D251" s="51" t="e">
        <f>VLOOKUP(A251,'Source Sheet'!#REF!,8,0)</f>
        <v>#REF!</v>
      </c>
    </row>
    <row r="252" spans="1:4" ht="15">
      <c r="A252" s="37" t="str">
        <f>'Source Sheet'!A253</f>
        <v>DPT125</v>
      </c>
      <c r="B252" s="37" t="str">
        <f>'Source Sheet'!B253</f>
        <v>Department Of Industries (com)</v>
      </c>
      <c r="C252" s="38" t="e">
        <f>VLOOKUP(A252,'Source Sheet'!#REF!,5,0)</f>
        <v>#REF!</v>
      </c>
      <c r="D252" s="51" t="e">
        <f>VLOOKUP(A252,'Source Sheet'!#REF!,8,0)</f>
        <v>#REF!</v>
      </c>
    </row>
    <row r="253" spans="1:4" ht="15">
      <c r="A253" s="37" t="str">
        <f>'Source Sheet'!A254</f>
        <v>DPT126</v>
      </c>
      <c r="B253" s="37" t="str">
        <f>'Source Sheet'!B254</f>
        <v>Department Of Education</v>
      </c>
      <c r="C253" s="38" t="e">
        <f>VLOOKUP(A253,'Source Sheet'!#REF!,5,0)</f>
        <v>#REF!</v>
      </c>
      <c r="D253" s="51" t="e">
        <f>VLOOKUP(A253,'Source Sheet'!#REF!,8,0)</f>
        <v>#REF!</v>
      </c>
    </row>
    <row r="254" spans="1:4" ht="15">
      <c r="A254" s="37" t="str">
        <f>'Source Sheet'!A255</f>
        <v>DPT201</v>
      </c>
      <c r="B254" s="37" t="str">
        <f>'Source Sheet'!B255</f>
        <v>D. S - Sri Jayewardenepura</v>
      </c>
      <c r="C254" s="38" t="e">
        <f>VLOOKUP(A254,'Source Sheet'!#REF!,5,0)</f>
        <v>#REF!</v>
      </c>
      <c r="D254" s="51" t="e">
        <f>VLOOKUP(A254,'Source Sheet'!#REF!,8,0)</f>
        <v>#REF!</v>
      </c>
    </row>
    <row r="255" spans="1:4" ht="15">
      <c r="A255" s="37" t="str">
        <f>'Source Sheet'!A256</f>
        <v>DPT202</v>
      </c>
      <c r="B255" s="37" t="str">
        <f>'Source Sheet'!B256</f>
        <v>D. S - Kesbewa</v>
      </c>
      <c r="C255" s="38" t="e">
        <f>VLOOKUP(A255,'Source Sheet'!#REF!,5,0)</f>
        <v>#REF!</v>
      </c>
      <c r="D255" s="51" t="e">
        <f>VLOOKUP(A255,'Source Sheet'!#REF!,8,0)</f>
        <v>#REF!</v>
      </c>
    </row>
    <row r="256" spans="1:4" ht="15">
      <c r="A256" s="37" t="str">
        <f>'Source Sheet'!A257</f>
        <v>DPT205</v>
      </c>
      <c r="B256" s="37" t="str">
        <f>'Source Sheet'!B257</f>
        <v>D. S - Kolonnawa</v>
      </c>
      <c r="C256" s="38" t="e">
        <f>VLOOKUP(A256,'Source Sheet'!#REF!,5,0)</f>
        <v>#REF!</v>
      </c>
      <c r="D256" s="51" t="e">
        <f>VLOOKUP(A256,'Source Sheet'!#REF!,8,0)</f>
        <v>#REF!</v>
      </c>
    </row>
    <row r="257" spans="1:4" ht="15">
      <c r="A257" s="37" t="str">
        <f>'Source Sheet'!A258</f>
        <v>DPT211</v>
      </c>
      <c r="B257" s="37" t="str">
        <f>'Source Sheet'!B258</f>
        <v>D. S - Biyagama</v>
      </c>
      <c r="C257" s="38" t="e">
        <f>VLOOKUP(A257,'Source Sheet'!#REF!,5,0)</f>
        <v>#REF!</v>
      </c>
      <c r="D257" s="51" t="e">
        <f>VLOOKUP(A257,'Source Sheet'!#REF!,8,0)</f>
        <v>#REF!</v>
      </c>
    </row>
    <row r="258" spans="1:4" ht="15">
      <c r="A258" s="37" t="str">
        <f>'Source Sheet'!A259</f>
        <v>DPT212</v>
      </c>
      <c r="B258" s="37" t="str">
        <f>'Source Sheet'!B259</f>
        <v>D. S - Diwulapitiya</v>
      </c>
      <c r="C258" s="38" t="e">
        <f>VLOOKUP(A258,'Source Sheet'!#REF!,5,0)</f>
        <v>#REF!</v>
      </c>
      <c r="D258" s="51" t="e">
        <f>VLOOKUP(A258,'Source Sheet'!#REF!,8,0)</f>
        <v>#REF!</v>
      </c>
    </row>
    <row r="259" spans="1:4" ht="15">
      <c r="A259" s="37" t="str">
        <f>'Source Sheet'!A260</f>
        <v>DPT214</v>
      </c>
      <c r="B259" s="37" t="str">
        <f>'Source Sheet'!B260</f>
        <v>D. S - Ja-Ela</v>
      </c>
      <c r="C259" s="38" t="e">
        <f>VLOOKUP(A259,'Source Sheet'!#REF!,5,0)</f>
        <v>#REF!</v>
      </c>
      <c r="D259" s="51" t="e">
        <f>VLOOKUP(A259,'Source Sheet'!#REF!,8,0)</f>
        <v>#REF!</v>
      </c>
    </row>
    <row r="260" spans="1:4" ht="15">
      <c r="A260" s="37" t="str">
        <f>'Source Sheet'!A261</f>
        <v>DPT216</v>
      </c>
      <c r="B260" s="37" t="str">
        <f>'Source Sheet'!B261</f>
        <v>D. S - Kelaniya</v>
      </c>
      <c r="C260" s="38" t="e">
        <f>VLOOKUP(A260,'Source Sheet'!#REF!,5,0)</f>
        <v>#REF!</v>
      </c>
      <c r="D260" s="51" t="e">
        <f>VLOOKUP(A260,'Source Sheet'!#REF!,8,0)</f>
        <v>#REF!</v>
      </c>
    </row>
    <row r="261" spans="1:4" ht="15">
      <c r="A261" s="37" t="str">
        <f>'Source Sheet'!A262</f>
        <v>DPT219</v>
      </c>
      <c r="B261" s="37" t="str">
        <f>'Source Sheet'!B262</f>
        <v>D. S - Meerigama</v>
      </c>
      <c r="C261" s="38" t="e">
        <f>VLOOKUP(A261,'Source Sheet'!#REF!,5,0)</f>
        <v>#REF!</v>
      </c>
      <c r="D261" s="51" t="e">
        <f>VLOOKUP(A261,'Source Sheet'!#REF!,8,0)</f>
        <v>#REF!</v>
      </c>
    </row>
    <row r="262" spans="1:4" ht="15">
      <c r="A262" s="37" t="str">
        <f>'Source Sheet'!A263</f>
        <v>DPT220</v>
      </c>
      <c r="B262" s="37" t="str">
        <f>'Source Sheet'!B263</f>
        <v>D. S - Negombo</v>
      </c>
      <c r="C262" s="38" t="e">
        <f>VLOOKUP(A262,'Source Sheet'!#REF!,5,0)</f>
        <v>#REF!</v>
      </c>
      <c r="D262" s="51" t="e">
        <f>VLOOKUP(A262,'Source Sheet'!#REF!,8,0)</f>
        <v>#REF!</v>
      </c>
    </row>
    <row r="263" spans="1:4" ht="15">
      <c r="A263" s="37" t="str">
        <f>'Source Sheet'!A264</f>
        <v>DPT221</v>
      </c>
      <c r="B263" s="37" t="str">
        <f>'Source Sheet'!B264</f>
        <v>D. S - Wattala</v>
      </c>
      <c r="C263" s="38" t="e">
        <f>VLOOKUP(A263,'Source Sheet'!#REF!,5,0)</f>
        <v>#REF!</v>
      </c>
      <c r="D263" s="51" t="e">
        <f>VLOOKUP(A263,'Source Sheet'!#REF!,8,0)</f>
        <v>#REF!</v>
      </c>
    </row>
    <row r="264" spans="1:4" ht="15">
      <c r="A264" s="37" t="str">
        <f>'Source Sheet'!A265</f>
        <v>DPT222</v>
      </c>
      <c r="B264" s="37" t="str">
        <f>'Source Sheet'!B265</f>
        <v>D. S - Dompe</v>
      </c>
      <c r="C264" s="38" t="e">
        <f>VLOOKUP(A264,'Source Sheet'!#REF!,5,0)</f>
        <v>#REF!</v>
      </c>
      <c r="D264" s="51" t="e">
        <f>VLOOKUP(A264,'Source Sheet'!#REF!,8,0)</f>
        <v>#REF!</v>
      </c>
    </row>
    <row r="265" spans="1:4" ht="15">
      <c r="A265" s="37" t="str">
        <f>'Source Sheet'!A266</f>
        <v>DPT229</v>
      </c>
      <c r="B265" s="37" t="str">
        <f>'Source Sheet'!B266</f>
        <v>D. S - Kalutara</v>
      </c>
      <c r="C265" s="38" t="e">
        <f>VLOOKUP(A265,'Source Sheet'!#REF!,5,0)</f>
        <v>#REF!</v>
      </c>
      <c r="D265" s="51" t="e">
        <f>VLOOKUP(A265,'Source Sheet'!#REF!,8,0)</f>
        <v>#REF!</v>
      </c>
    </row>
    <row r="266" spans="1:6" ht="15">
      <c r="A266" s="37" t="str">
        <f>'Source Sheet'!A267</f>
        <v>DPT236</v>
      </c>
      <c r="B266" s="37" t="str">
        <f>'Source Sheet'!B267</f>
        <v>D. S - Padukka</v>
      </c>
      <c r="C266" s="38" t="e">
        <f>VLOOKUP(A266,'Source Sheet'!#REF!,5,0)</f>
        <v>#REF!</v>
      </c>
      <c r="D266" s="51" t="e">
        <f>VLOOKUP(A266,'Source Sheet'!#REF!,8,0)</f>
        <v>#REF!</v>
      </c>
      <c r="E266" s="35" t="e">
        <f>SUM(C246:C266)</f>
        <v>#REF!</v>
      </c>
      <c r="F266" s="7" t="e">
        <f>Sheet1!E266+#REF!</f>
        <v>#REF!</v>
      </c>
    </row>
    <row r="267" spans="1:4" ht="15">
      <c r="A267" s="37" t="str">
        <f>'Source Sheet'!A268</f>
        <v>DPS104</v>
      </c>
      <c r="B267" s="37" t="str">
        <f>'Source Sheet'!B268</f>
        <v>Ministry Of Local Gov., Economic Promotion &amp; Electricity</v>
      </c>
      <c r="C267" s="38" t="e">
        <f>VLOOKUP(A267,'Source Sheet'!#REF!,5,0)</f>
        <v>#REF!</v>
      </c>
      <c r="D267" s="51" t="e">
        <f>VLOOKUP(A267,'Source Sheet'!#REF!,8,0)</f>
        <v>#REF!</v>
      </c>
    </row>
    <row r="268" spans="1:4" ht="15">
      <c r="A268" s="37" t="str">
        <f>'Source Sheet'!A269</f>
        <v>DPS105</v>
      </c>
      <c r="B268" s="37" t="str">
        <f>'Source Sheet'!B269</f>
        <v>Ministry Of Health,Indigenous Medicine &amp; Social Welfare:</v>
      </c>
      <c r="C268" s="38" t="e">
        <f>VLOOKUP(A268,'Source Sheet'!#REF!,5,0)</f>
        <v>#REF!</v>
      </c>
      <c r="D268" s="51" t="e">
        <f>VLOOKUP(A268,'Source Sheet'!#REF!,8,0)</f>
        <v>#REF!</v>
      </c>
    </row>
    <row r="269" spans="1:4" ht="15">
      <c r="A269" s="37" t="str">
        <f>'Source Sheet'!A270</f>
        <v>DPS106</v>
      </c>
      <c r="B269" s="37" t="str">
        <f>'Source Sheet'!B270</f>
        <v>Ministry Of Agriculture,Land &amp; Irrigation:</v>
      </c>
      <c r="C269" s="38" t="e">
        <f>VLOOKUP(A269,'Source Sheet'!#REF!,5,0)</f>
        <v>#REF!</v>
      </c>
      <c r="D269" s="51" t="e">
        <f>VLOOKUP(A269,'Source Sheet'!#REF!,8,0)</f>
        <v>#REF!</v>
      </c>
    </row>
    <row r="270" spans="1:4" ht="15">
      <c r="A270" s="37" t="str">
        <f>'Source Sheet'!A271</f>
        <v>DPS109</v>
      </c>
      <c r="B270" s="37" t="str">
        <f>'Source Sheet'!B271</f>
        <v>Chief Secretary's Office</v>
      </c>
      <c r="C270" s="38" t="e">
        <f>VLOOKUP(A270,'Source Sheet'!#REF!,5,0)</f>
        <v>#REF!</v>
      </c>
      <c r="D270" s="51" t="e">
        <f>VLOOKUP(A270,'Source Sheet'!#REF!,8,0)</f>
        <v>#REF!</v>
      </c>
    </row>
    <row r="271" spans="1:4" ht="15">
      <c r="A271" s="37" t="str">
        <f>'Source Sheet'!A272</f>
        <v>DPS110</v>
      </c>
      <c r="B271" s="37" t="str">
        <f>'Source Sheet'!B272</f>
        <v>Provincial Engineering Organization</v>
      </c>
      <c r="C271" s="38" t="e">
        <f>VLOOKUP(A271,'Source Sheet'!#REF!,5,0)</f>
        <v>#REF!</v>
      </c>
      <c r="D271" s="51" t="e">
        <f>VLOOKUP(A271,'Source Sheet'!#REF!,8,0)</f>
        <v>#REF!</v>
      </c>
    </row>
    <row r="272" spans="1:4" ht="15">
      <c r="A272" s="37" t="str">
        <f>'Source Sheet'!A273</f>
        <v>DPS113</v>
      </c>
      <c r="B272" s="37" t="str">
        <f>'Source Sheet'!B273</f>
        <v>Department Of Health Services</v>
      </c>
      <c r="C272" s="38" t="e">
        <f>VLOOKUP(A272,'Source Sheet'!#REF!,5,0)</f>
        <v>#REF!</v>
      </c>
      <c r="D272" s="51" t="e">
        <f>VLOOKUP(A272,'Source Sheet'!#REF!,8,0)</f>
        <v>#REF!</v>
      </c>
    </row>
    <row r="273" spans="1:4" ht="15">
      <c r="A273" s="37" t="str">
        <f>'Source Sheet'!A274</f>
        <v>DPS114</v>
      </c>
      <c r="B273" s="37" t="str">
        <f>'Source Sheet'!B274</f>
        <v>Department Of Ayurveda</v>
      </c>
      <c r="C273" s="38" t="e">
        <f>VLOOKUP(A273,'Source Sheet'!#REF!,5,0)</f>
        <v>#REF!</v>
      </c>
      <c r="D273" s="51" t="e">
        <f>VLOOKUP(A273,'Source Sheet'!#REF!,8,0)</f>
        <v>#REF!</v>
      </c>
    </row>
    <row r="274" spans="1:4" ht="15">
      <c r="A274" s="37" t="str">
        <f>'Source Sheet'!A275</f>
        <v>DPS115</v>
      </c>
      <c r="B274" s="37" t="str">
        <f>'Source Sheet'!B275</f>
        <v>Department Of Social Services</v>
      </c>
      <c r="C274" s="38" t="e">
        <f>VLOOKUP(A274,'Source Sheet'!#REF!,5,0)</f>
        <v>#REF!</v>
      </c>
      <c r="D274" s="51" t="e">
        <f>VLOOKUP(A274,'Source Sheet'!#REF!,8,0)</f>
        <v>#REF!</v>
      </c>
    </row>
    <row r="275" spans="1:4" ht="15">
      <c r="A275" s="37" t="str">
        <f>'Source Sheet'!A276</f>
        <v>DPS116</v>
      </c>
      <c r="B275" s="37" t="str">
        <f>'Source Sheet'!B276</f>
        <v>Department Of Probation &amp; Child Care Services</v>
      </c>
      <c r="C275" s="38" t="e">
        <f>VLOOKUP(A275,'Source Sheet'!#REF!,5,0)</f>
        <v>#REF!</v>
      </c>
      <c r="D275" s="51" t="e">
        <f>VLOOKUP(A275,'Source Sheet'!#REF!,8,0)</f>
        <v>#REF!</v>
      </c>
    </row>
    <row r="276" spans="1:4" ht="15">
      <c r="A276" s="37" t="str">
        <f>'Source Sheet'!A277</f>
        <v>DPS117</v>
      </c>
      <c r="B276" s="37" t="str">
        <f>'Source Sheet'!B277</f>
        <v>Department Of Agriculture</v>
      </c>
      <c r="C276" s="38" t="e">
        <f>VLOOKUP(A276,'Source Sheet'!#REF!,5,0)</f>
        <v>#REF!</v>
      </c>
      <c r="D276" s="51" t="e">
        <f>VLOOKUP(A276,'Source Sheet'!#REF!,8,0)</f>
        <v>#REF!</v>
      </c>
    </row>
    <row r="277" spans="1:4" ht="15">
      <c r="A277" s="37" t="str">
        <f>'Source Sheet'!A278</f>
        <v>DPS118</v>
      </c>
      <c r="B277" s="37" t="str">
        <f>'Source Sheet'!B278</f>
        <v>Department Of Land Commissioner</v>
      </c>
      <c r="C277" s="38" t="e">
        <f>VLOOKUP(A277,'Source Sheet'!#REF!,5,0)</f>
        <v>#REF!</v>
      </c>
      <c r="D277" s="51" t="e">
        <f>VLOOKUP(A277,'Source Sheet'!#REF!,8,0)</f>
        <v>#REF!</v>
      </c>
    </row>
    <row r="278" spans="1:4" ht="15">
      <c r="A278" s="37" t="str">
        <f>'Source Sheet'!A279</f>
        <v>DPS119</v>
      </c>
      <c r="B278" s="37" t="str">
        <f>'Source Sheet'!B279</f>
        <v>Department Of Irrigation</v>
      </c>
      <c r="C278" s="38" t="e">
        <f>VLOOKUP(A278,'Source Sheet'!#REF!,5,0)</f>
        <v>#REF!</v>
      </c>
      <c r="D278" s="51" t="e">
        <f>VLOOKUP(A278,'Source Sheet'!#REF!,8,0)</f>
        <v>#REF!</v>
      </c>
    </row>
    <row r="279" spans="1:4" ht="15">
      <c r="A279" s="37" t="str">
        <f>'Source Sheet'!A280</f>
        <v>DPS125</v>
      </c>
      <c r="B279" s="37" t="str">
        <f>'Source Sheet'!B280</f>
        <v>Department Of Industries (com)</v>
      </c>
      <c r="C279" s="38" t="e">
        <f>VLOOKUP(A279,'Source Sheet'!#REF!,5,0)</f>
        <v>#REF!</v>
      </c>
      <c r="D279" s="51" t="e">
        <f>VLOOKUP(A279,'Source Sheet'!#REF!,8,0)</f>
        <v>#REF!</v>
      </c>
    </row>
    <row r="280" spans="1:4" ht="15">
      <c r="A280" s="37" t="str">
        <f>'Source Sheet'!A281</f>
        <v>DPS126</v>
      </c>
      <c r="B280" s="37" t="str">
        <f>'Source Sheet'!B281</f>
        <v>Department Of Education</v>
      </c>
      <c r="C280" s="38" t="e">
        <f>VLOOKUP(A280,'Source Sheet'!#REF!,5,0)</f>
        <v>#REF!</v>
      </c>
      <c r="D280" s="51" t="e">
        <f>VLOOKUP(A280,'Source Sheet'!#REF!,8,0)</f>
        <v>#REF!</v>
      </c>
    </row>
    <row r="281" spans="1:4" ht="15">
      <c r="A281" s="37" t="str">
        <f>'Source Sheet'!A282</f>
        <v>DPS205</v>
      </c>
      <c r="B281" s="37" t="str">
        <f>'Source Sheet'!B282</f>
        <v>D. S - Kolonnawa</v>
      </c>
      <c r="C281" s="38" t="e">
        <f>VLOOKUP(A281,'Source Sheet'!#REF!,5,0)</f>
        <v>#REF!</v>
      </c>
      <c r="D281" s="51" t="e">
        <f>VLOOKUP(A281,'Source Sheet'!#REF!,8,0)</f>
        <v>#REF!</v>
      </c>
    </row>
    <row r="282" spans="1:4" ht="15">
      <c r="A282" s="37" t="str">
        <f>'Source Sheet'!A283</f>
        <v>DPS211</v>
      </c>
      <c r="B282" s="37" t="str">
        <f>'Source Sheet'!B283</f>
        <v>D. S - Biyagama</v>
      </c>
      <c r="C282" s="38" t="e">
        <f>VLOOKUP(A282,'Source Sheet'!#REF!,5,0)</f>
        <v>#REF!</v>
      </c>
      <c r="D282" s="51" t="e">
        <f>VLOOKUP(A282,'Source Sheet'!#REF!,8,0)</f>
        <v>#REF!</v>
      </c>
    </row>
    <row r="283" spans="1:4" ht="15">
      <c r="A283" s="37" t="str">
        <f>'Source Sheet'!A284</f>
        <v>DPS212</v>
      </c>
      <c r="B283" s="37" t="str">
        <f>'Source Sheet'!B284</f>
        <v>D. S - Diwulapitiya</v>
      </c>
      <c r="C283" s="38" t="e">
        <f>VLOOKUP(A283,'Source Sheet'!#REF!,5,0)</f>
        <v>#REF!</v>
      </c>
      <c r="D283" s="51" t="e">
        <f>VLOOKUP(A283,'Source Sheet'!#REF!,8,0)</f>
        <v>#REF!</v>
      </c>
    </row>
    <row r="284" spans="1:4" ht="15">
      <c r="A284" s="37" t="str">
        <f>'Source Sheet'!A285</f>
        <v>DPS214</v>
      </c>
      <c r="B284" s="37" t="str">
        <f>'Source Sheet'!B285</f>
        <v>D. S - Ja-Ela</v>
      </c>
      <c r="C284" s="38" t="e">
        <f>VLOOKUP(A284,'Source Sheet'!#REF!,5,0)</f>
        <v>#REF!</v>
      </c>
      <c r="D284" s="51" t="e">
        <f>VLOOKUP(A284,'Source Sheet'!#REF!,8,0)</f>
        <v>#REF!</v>
      </c>
    </row>
    <row r="285" spans="1:4" ht="15">
      <c r="A285" s="37" t="str">
        <f>'Source Sheet'!A286</f>
        <v>DPS217</v>
      </c>
      <c r="B285" s="37" t="str">
        <f>'Source Sheet'!B286</f>
        <v>D. S - Mahara</v>
      </c>
      <c r="C285" s="38" t="e">
        <f>VLOOKUP(A285,'Source Sheet'!#REF!,5,0)</f>
        <v>#REF!</v>
      </c>
      <c r="D285" s="51" t="e">
        <f>VLOOKUP(A285,'Source Sheet'!#REF!,8,0)</f>
        <v>#REF!</v>
      </c>
    </row>
    <row r="286" spans="1:4" ht="15">
      <c r="A286" s="37" t="str">
        <f>'Source Sheet'!A287</f>
        <v>DPS221</v>
      </c>
      <c r="B286" s="37" t="str">
        <f>'Source Sheet'!B287</f>
        <v>D. S - Wattala</v>
      </c>
      <c r="C286" s="38" t="e">
        <f>VLOOKUP(A286,'Source Sheet'!#REF!,5,0)</f>
        <v>#REF!</v>
      </c>
      <c r="D286" s="51" t="e">
        <f>VLOOKUP(A286,'Source Sheet'!#REF!,8,0)</f>
        <v>#REF!</v>
      </c>
    </row>
    <row r="287" spans="1:4" ht="15">
      <c r="A287" s="37" t="str">
        <f>'Source Sheet'!A288</f>
        <v>DPS222</v>
      </c>
      <c r="B287" s="37" t="str">
        <f>'Source Sheet'!B288</f>
        <v>D. S - Dompe</v>
      </c>
      <c r="C287" s="38" t="e">
        <f>VLOOKUP(A287,'Source Sheet'!#REF!,5,0)</f>
        <v>#REF!</v>
      </c>
      <c r="D287" s="51" t="e">
        <f>VLOOKUP(A287,'Source Sheet'!#REF!,8,0)</f>
        <v>#REF!</v>
      </c>
    </row>
    <row r="288" spans="1:4" ht="15">
      <c r="A288" s="37" t="str">
        <f>'Source Sheet'!A289</f>
        <v>DPS226</v>
      </c>
      <c r="B288" s="37" t="str">
        <f>'Source Sheet'!B289</f>
        <v>D. S - Bulathsinhala</v>
      </c>
      <c r="C288" s="38" t="e">
        <f>VLOOKUP(A288,'Source Sheet'!#REF!,5,0)</f>
        <v>#REF!</v>
      </c>
      <c r="D288" s="51" t="e">
        <f>VLOOKUP(A288,'Source Sheet'!#REF!,8,0)</f>
        <v>#REF!</v>
      </c>
    </row>
    <row r="289" spans="1:4" ht="15">
      <c r="A289" s="37" t="str">
        <f>'Source Sheet'!A290</f>
        <v>DPS228</v>
      </c>
      <c r="B289" s="37" t="str">
        <f>'Source Sheet'!B290</f>
        <v>D. S - Horana</v>
      </c>
      <c r="C289" s="38" t="e">
        <f>VLOOKUP(A289,'Source Sheet'!#REF!,5,0)</f>
        <v>#REF!</v>
      </c>
      <c r="D289" s="51" t="e">
        <f>VLOOKUP(A289,'Source Sheet'!#REF!,8,0)</f>
        <v>#REF!</v>
      </c>
    </row>
    <row r="290" spans="1:5" ht="15">
      <c r="A290" s="37" t="str">
        <f>'Source Sheet'!A291</f>
        <v>DPS233</v>
      </c>
      <c r="B290" s="37" t="str">
        <f>'Source Sheet'!B291</f>
        <v>D. S - Walallawita</v>
      </c>
      <c r="C290" s="38" t="e">
        <f>VLOOKUP(A290,'Source Sheet'!#REF!,5,0)</f>
        <v>#REF!</v>
      </c>
      <c r="D290" s="51" t="e">
        <f>VLOOKUP(A290,'Source Sheet'!#REF!,8,0)</f>
        <v>#REF!</v>
      </c>
      <c r="E290" s="35"/>
    </row>
    <row r="291" spans="1:4" ht="15">
      <c r="A291" t="str">
        <f>'Source Sheet'!A292</f>
        <v>RES</v>
      </c>
      <c r="B291" t="str">
        <f>'Source Sheet'!B292</f>
        <v>Reserve Account</v>
      </c>
      <c r="C291" s="38" t="e">
        <f>VLOOKUP(A291,'Source Sheet'!#REF!,5,0)</f>
        <v>#REF!</v>
      </c>
      <c r="D291" s="51" t="e">
        <f>VLOOKUP(A291,'Source Sheet'!#REF!,8,0)</f>
        <v>#REF!</v>
      </c>
    </row>
    <row r="292" spans="1:4" ht="15">
      <c r="A292" s="37" t="str">
        <f>'Source Sheet'!A293</f>
        <v>EXP1001</v>
      </c>
      <c r="B292" s="37" t="str">
        <f>'Source Sheet'!B293</f>
        <v>1001</v>
      </c>
      <c r="C292" s="38" t="e">
        <f>VLOOKUP(A292,'Source Sheet'!#REF!,5,0)</f>
        <v>#REF!</v>
      </c>
      <c r="D292" s="51" t="e">
        <f>VLOOKUP(A292,'Source Sheet'!#REF!,8,0)</f>
        <v>#REF!</v>
      </c>
    </row>
    <row r="293" spans="1:4" ht="15">
      <c r="A293" s="37" t="str">
        <f>'Source Sheet'!A294</f>
        <v>EXP1002</v>
      </c>
      <c r="B293" s="37" t="str">
        <f>'Source Sheet'!B294</f>
        <v>1002</v>
      </c>
      <c r="C293" s="38" t="e">
        <f>VLOOKUP(A293,'Source Sheet'!#REF!,5,0)</f>
        <v>#REF!</v>
      </c>
      <c r="D293" s="51" t="e">
        <f>VLOOKUP(A293,'Source Sheet'!#REF!,8,0)</f>
        <v>#REF!</v>
      </c>
    </row>
    <row r="294" spans="1:4" ht="15">
      <c r="A294" s="37" t="str">
        <f>'Source Sheet'!A295</f>
        <v>EXP1003</v>
      </c>
      <c r="B294" s="37" t="str">
        <f>'Source Sheet'!B295</f>
        <v>1003</v>
      </c>
      <c r="C294" s="38" t="e">
        <f>VLOOKUP(A294,'Source Sheet'!#REF!,5,0)</f>
        <v>#REF!</v>
      </c>
      <c r="D294" s="51" t="e">
        <f>VLOOKUP(A294,'Source Sheet'!#REF!,8,0)</f>
        <v>#REF!</v>
      </c>
    </row>
    <row r="295" spans="1:4" ht="15">
      <c r="A295" s="37" t="str">
        <f>'Source Sheet'!A296</f>
        <v>EXP1101</v>
      </c>
      <c r="B295" s="37" t="str">
        <f>'Source Sheet'!B296</f>
        <v>1101</v>
      </c>
      <c r="C295" s="38" t="e">
        <f>VLOOKUP(A295,'Source Sheet'!#REF!,5,0)</f>
        <v>#REF!</v>
      </c>
      <c r="D295" s="51" t="e">
        <f>VLOOKUP(A295,'Source Sheet'!#REF!,8,0)</f>
        <v>#REF!</v>
      </c>
    </row>
    <row r="296" spans="1:4" ht="15">
      <c r="A296" s="37" t="str">
        <f>'Source Sheet'!A297</f>
        <v>EXP1102</v>
      </c>
      <c r="B296" s="37" t="str">
        <f>'Source Sheet'!B297</f>
        <v>1102</v>
      </c>
      <c r="C296" s="38" t="e">
        <f>VLOOKUP(A296,'Source Sheet'!#REF!,5,0)</f>
        <v>#REF!</v>
      </c>
      <c r="D296" s="51" t="e">
        <f>VLOOKUP(A296,'Source Sheet'!#REF!,8,0)</f>
        <v>#REF!</v>
      </c>
    </row>
    <row r="297" spans="1:4" ht="15">
      <c r="A297" s="37" t="str">
        <f>'Source Sheet'!A298</f>
        <v>EXP1201</v>
      </c>
      <c r="B297" s="37" t="str">
        <f>'Source Sheet'!B298</f>
        <v>1201</v>
      </c>
      <c r="C297" s="38" t="e">
        <f>VLOOKUP(A297,'Source Sheet'!#REF!,5,0)</f>
        <v>#REF!</v>
      </c>
      <c r="D297" s="51" t="e">
        <f>VLOOKUP(A297,'Source Sheet'!#REF!,8,0)</f>
        <v>#REF!</v>
      </c>
    </row>
    <row r="298" spans="1:4" ht="15">
      <c r="A298" s="37" t="str">
        <f>'Source Sheet'!A299</f>
        <v>EXP1202</v>
      </c>
      <c r="B298" s="37" t="str">
        <f>'Source Sheet'!B299</f>
        <v>1202</v>
      </c>
      <c r="C298" s="38" t="e">
        <f>VLOOKUP(A298,'Source Sheet'!#REF!,5,0)</f>
        <v>#REF!</v>
      </c>
      <c r="D298" s="51" t="e">
        <f>VLOOKUP(A298,'Source Sheet'!#REF!,8,0)</f>
        <v>#REF!</v>
      </c>
    </row>
    <row r="299" spans="1:4" ht="15">
      <c r="A299" s="37" t="str">
        <f>'Source Sheet'!A300</f>
        <v>EXP1203</v>
      </c>
      <c r="B299" s="37" t="str">
        <f>'Source Sheet'!B300</f>
        <v>1203</v>
      </c>
      <c r="C299" s="38" t="e">
        <f>VLOOKUP(A299,'Source Sheet'!#REF!,5,0)</f>
        <v>#REF!</v>
      </c>
      <c r="D299" s="51" t="e">
        <f>VLOOKUP(A299,'Source Sheet'!#REF!,8,0)</f>
        <v>#REF!</v>
      </c>
    </row>
    <row r="300" spans="1:4" ht="15">
      <c r="A300" s="37" t="str">
        <f>'Source Sheet'!A301</f>
        <v>EXP1204</v>
      </c>
      <c r="B300" s="37" t="str">
        <f>'Source Sheet'!B301</f>
        <v>1204</v>
      </c>
      <c r="C300" s="38" t="e">
        <f>VLOOKUP(A300,'Source Sheet'!#REF!,5,0)</f>
        <v>#REF!</v>
      </c>
      <c r="D300" s="51" t="e">
        <f>VLOOKUP(A300,'Source Sheet'!#REF!,8,0)</f>
        <v>#REF!</v>
      </c>
    </row>
    <row r="301" spans="1:4" ht="15">
      <c r="A301" s="37" t="str">
        <f>'Source Sheet'!A302</f>
        <v>EXP1205</v>
      </c>
      <c r="B301" s="37" t="str">
        <f>'Source Sheet'!B302</f>
        <v>1205</v>
      </c>
      <c r="C301" s="38" t="e">
        <f>VLOOKUP(A301,'Source Sheet'!#REF!,5,0)</f>
        <v>#REF!</v>
      </c>
      <c r="D301" s="51" t="e">
        <f>VLOOKUP(A301,'Source Sheet'!#REF!,8,0)</f>
        <v>#REF!</v>
      </c>
    </row>
    <row r="302" spans="1:4" ht="15">
      <c r="A302" s="37" t="str">
        <f>'Source Sheet'!A303</f>
        <v>EXP1301</v>
      </c>
      <c r="B302" s="37" t="str">
        <f>'Source Sheet'!B303</f>
        <v>1301</v>
      </c>
      <c r="C302" s="38" t="e">
        <f>VLOOKUP(A302,'Source Sheet'!#REF!,5,0)</f>
        <v>#REF!</v>
      </c>
      <c r="D302" s="51" t="e">
        <f>VLOOKUP(A302,'Source Sheet'!#REF!,8,0)</f>
        <v>#REF!</v>
      </c>
    </row>
    <row r="303" spans="1:4" ht="15">
      <c r="A303" s="37" t="str">
        <f>'Source Sheet'!A304</f>
        <v>EXP1302</v>
      </c>
      <c r="B303" s="37" t="str">
        <f>'Source Sheet'!B304</f>
        <v>1302</v>
      </c>
      <c r="C303" s="38" t="e">
        <f>VLOOKUP(A303,'Source Sheet'!#REF!,5,0)</f>
        <v>#REF!</v>
      </c>
      <c r="D303" s="51" t="e">
        <f>VLOOKUP(A303,'Source Sheet'!#REF!,8,0)</f>
        <v>#REF!</v>
      </c>
    </row>
    <row r="304" spans="1:4" ht="15">
      <c r="A304" s="37" t="str">
        <f>'Source Sheet'!A305</f>
        <v>EXP1303</v>
      </c>
      <c r="B304" s="37" t="str">
        <f>'Source Sheet'!B305</f>
        <v>1303</v>
      </c>
      <c r="C304" s="38" t="e">
        <f>VLOOKUP(A304,'Source Sheet'!#REF!,5,0)</f>
        <v>#REF!</v>
      </c>
      <c r="D304" s="51" t="e">
        <f>VLOOKUP(A304,'Source Sheet'!#REF!,8,0)</f>
        <v>#REF!</v>
      </c>
    </row>
    <row r="305" spans="1:4" ht="15">
      <c r="A305" s="37" t="str">
        <f>'Source Sheet'!A306</f>
        <v>EXP1306</v>
      </c>
      <c r="B305" s="37" t="str">
        <f>'Source Sheet'!B306</f>
        <v>1306</v>
      </c>
      <c r="C305" s="38" t="e">
        <f>VLOOKUP(A305,'Source Sheet'!#REF!,5,0)</f>
        <v>#REF!</v>
      </c>
      <c r="D305" s="51" t="e">
        <f>VLOOKUP(A305,'Source Sheet'!#REF!,8,0)</f>
        <v>#REF!</v>
      </c>
    </row>
    <row r="306" spans="1:4" ht="15">
      <c r="A306" s="37" t="str">
        <f>'Source Sheet'!A307</f>
        <v>EXP1401</v>
      </c>
      <c r="B306" s="37" t="str">
        <f>'Source Sheet'!B307</f>
        <v>1401</v>
      </c>
      <c r="C306" s="38" t="e">
        <f>VLOOKUP(A306,'Source Sheet'!#REF!,5,0)</f>
        <v>#REF!</v>
      </c>
      <c r="D306" s="51" t="e">
        <f>VLOOKUP(A306,'Source Sheet'!#REF!,8,0)</f>
        <v>#REF!</v>
      </c>
    </row>
    <row r="307" spans="1:4" ht="15">
      <c r="A307" s="37" t="str">
        <f>'Source Sheet'!A308</f>
        <v>EXP1402</v>
      </c>
      <c r="B307" s="37" t="str">
        <f>'Source Sheet'!B308</f>
        <v>1402</v>
      </c>
      <c r="C307" s="38" t="e">
        <f>VLOOKUP(A307,'Source Sheet'!#REF!,5,0)</f>
        <v>#REF!</v>
      </c>
      <c r="D307" s="51" t="e">
        <f>VLOOKUP(A307,'Source Sheet'!#REF!,8,0)</f>
        <v>#REF!</v>
      </c>
    </row>
    <row r="308" spans="1:4" ht="15">
      <c r="A308" s="37" t="str">
        <f>'Source Sheet'!A309</f>
        <v>EXP1403</v>
      </c>
      <c r="B308" s="37" t="str">
        <f>'Source Sheet'!B309</f>
        <v>1403</v>
      </c>
      <c r="C308" s="38" t="e">
        <f>VLOOKUP(A308,'Source Sheet'!#REF!,5,0)</f>
        <v>#REF!</v>
      </c>
      <c r="D308" s="51" t="e">
        <f>VLOOKUP(A308,'Source Sheet'!#REF!,8,0)</f>
        <v>#REF!</v>
      </c>
    </row>
    <row r="309" spans="1:4" ht="15">
      <c r="A309" s="37" t="str">
        <f>'Source Sheet'!A310</f>
        <v>EXP1404</v>
      </c>
      <c r="B309" s="37" t="str">
        <f>'Source Sheet'!B310</f>
        <v>1404</v>
      </c>
      <c r="C309" s="38" t="e">
        <f>VLOOKUP(A309,'Source Sheet'!#REF!,5,0)</f>
        <v>#REF!</v>
      </c>
      <c r="D309" s="51" t="e">
        <f>VLOOKUP(A309,'Source Sheet'!#REF!,8,0)</f>
        <v>#REF!</v>
      </c>
    </row>
    <row r="310" spans="1:4" ht="15">
      <c r="A310" s="37" t="str">
        <f>'Source Sheet'!A311</f>
        <v>EXP1406</v>
      </c>
      <c r="B310" s="37" t="str">
        <f>'Source Sheet'!B311</f>
        <v>1406</v>
      </c>
      <c r="C310" s="38" t="e">
        <f>VLOOKUP(A310,'Source Sheet'!#REF!,5,0)</f>
        <v>#REF!</v>
      </c>
      <c r="D310" s="51" t="e">
        <f>VLOOKUP(A310,'Source Sheet'!#REF!,8,0)</f>
        <v>#REF!</v>
      </c>
    </row>
    <row r="311" spans="1:4" ht="15">
      <c r="A311" s="37" t="str">
        <f>'Source Sheet'!A312</f>
        <v>EXP1408</v>
      </c>
      <c r="B311" s="37" t="str">
        <f>'Source Sheet'!B312</f>
        <v>1408</v>
      </c>
      <c r="C311" s="38" t="e">
        <f>VLOOKUP(A311,'Source Sheet'!#REF!,5,0)</f>
        <v>#REF!</v>
      </c>
      <c r="D311" s="51" t="e">
        <f>VLOOKUP(A311,'Source Sheet'!#REF!,8,0)</f>
        <v>#REF!</v>
      </c>
    </row>
    <row r="312" spans="1:4" ht="15">
      <c r="A312" s="37" t="str">
        <f>'Source Sheet'!A313</f>
        <v>EXP1409</v>
      </c>
      <c r="B312" s="37" t="str">
        <f>'Source Sheet'!B313</f>
        <v>1409</v>
      </c>
      <c r="C312" s="38" t="e">
        <f>VLOOKUP(A312,'Source Sheet'!#REF!,5,0)</f>
        <v>#REF!</v>
      </c>
      <c r="D312" s="51" t="e">
        <f>VLOOKUP(A312,'Source Sheet'!#REF!,8,0)</f>
        <v>#REF!</v>
      </c>
    </row>
    <row r="313" spans="1:4" ht="15">
      <c r="A313" s="37" t="str">
        <f>'Source Sheet'!A314</f>
        <v>EXP1501</v>
      </c>
      <c r="B313" s="37" t="str">
        <f>'Source Sheet'!B314</f>
        <v>1501</v>
      </c>
      <c r="C313" s="38" t="e">
        <f>VLOOKUP(A313,'Source Sheet'!#REF!,5,0)</f>
        <v>#REF!</v>
      </c>
      <c r="D313" s="51" t="e">
        <f>VLOOKUP(A313,'Source Sheet'!#REF!,8,0)</f>
        <v>#REF!</v>
      </c>
    </row>
    <row r="314" spans="1:4" ht="15">
      <c r="A314" s="37" t="str">
        <f>'Source Sheet'!A315</f>
        <v>EXP1503</v>
      </c>
      <c r="B314" s="37" t="str">
        <f>'Source Sheet'!B315</f>
        <v>1503</v>
      </c>
      <c r="C314" s="38" t="e">
        <f>VLOOKUP(A314,'Source Sheet'!#REF!,5,0)</f>
        <v>#REF!</v>
      </c>
      <c r="D314" s="51" t="e">
        <f>VLOOKUP(A314,'Source Sheet'!#REF!,8,0)</f>
        <v>#REF!</v>
      </c>
    </row>
    <row r="315" spans="1:4" ht="15">
      <c r="A315" s="37" t="str">
        <f>'Source Sheet'!A316</f>
        <v>EXP1504</v>
      </c>
      <c r="B315" s="37" t="str">
        <f>'Source Sheet'!B316</f>
        <v>1504</v>
      </c>
      <c r="C315" s="38" t="e">
        <f>VLOOKUP(A315,'Source Sheet'!#REF!,5,0)</f>
        <v>#REF!</v>
      </c>
      <c r="D315" s="51" t="e">
        <f>VLOOKUP(A315,'Source Sheet'!#REF!,8,0)</f>
        <v>#REF!</v>
      </c>
    </row>
    <row r="316" spans="1:4" ht="15">
      <c r="A316" s="37" t="str">
        <f>'Source Sheet'!A317</f>
        <v>EXP1506</v>
      </c>
      <c r="B316" s="37" t="str">
        <f>'Source Sheet'!B317</f>
        <v>1506</v>
      </c>
      <c r="C316" s="38" t="e">
        <f>VLOOKUP(A316,'Source Sheet'!#REF!,5,0)</f>
        <v>#REF!</v>
      </c>
      <c r="D316" s="51" t="e">
        <f>VLOOKUP(A316,'Source Sheet'!#REF!,8,0)</f>
        <v>#REF!</v>
      </c>
    </row>
    <row r="317" spans="1:4" ht="15">
      <c r="A317" s="37" t="str">
        <f>'Source Sheet'!A318</f>
        <v>EXP1508</v>
      </c>
      <c r="B317" s="37" t="str">
        <f>'Source Sheet'!B318</f>
        <v>1508</v>
      </c>
      <c r="C317" s="38" t="e">
        <f>VLOOKUP(A317,'Source Sheet'!#REF!,5,0)</f>
        <v>#REF!</v>
      </c>
      <c r="D317" s="51" t="e">
        <f>VLOOKUP(A317,'Source Sheet'!#REF!,8,0)</f>
        <v>#REF!</v>
      </c>
    </row>
    <row r="318" spans="1:4" ht="15">
      <c r="A318" s="37" t="str">
        <f>'Source Sheet'!A319</f>
        <v>EXP1701</v>
      </c>
      <c r="B318" s="37" t="str">
        <f>'Source Sheet'!B319</f>
        <v>1701</v>
      </c>
      <c r="C318" s="38" t="e">
        <f>VLOOKUP(A318,'Source Sheet'!#REF!,5,0)</f>
        <v>#REF!</v>
      </c>
      <c r="D318" s="51" t="e">
        <f>VLOOKUP(A318,'Source Sheet'!#REF!,8,0)</f>
        <v>#REF!</v>
      </c>
    </row>
    <row r="319" spans="1:4" ht="15">
      <c r="A319" s="37" t="str">
        <f>'Source Sheet'!A320</f>
        <v>EXP1703</v>
      </c>
      <c r="B319" s="37" t="str">
        <f>'Source Sheet'!B320</f>
        <v>1703</v>
      </c>
      <c r="C319" s="38" t="e">
        <f>VLOOKUP(A319,'Source Sheet'!#REF!,5,0)</f>
        <v>#REF!</v>
      </c>
      <c r="D319" s="51" t="e">
        <f>VLOOKUP(A319,'Source Sheet'!#REF!,8,0)</f>
        <v>#REF!</v>
      </c>
    </row>
    <row r="320" spans="1:4" ht="15">
      <c r="A320" s="37" t="str">
        <f>'Source Sheet'!A321</f>
        <v>EXP2001</v>
      </c>
      <c r="B320" s="37" t="str">
        <f>'Source Sheet'!B321</f>
        <v>2001</v>
      </c>
      <c r="C320" s="38" t="e">
        <f>VLOOKUP(A320,'Source Sheet'!#REF!,5,0)</f>
        <v>#REF!</v>
      </c>
      <c r="D320" s="51" t="e">
        <f>VLOOKUP(A320,'Source Sheet'!#REF!,8,0)</f>
        <v>#REF!</v>
      </c>
    </row>
    <row r="321" spans="1:4" ht="15">
      <c r="A321" s="37" t="str">
        <f>'Source Sheet'!A322</f>
        <v>EXP2002</v>
      </c>
      <c r="B321" s="37" t="str">
        <f>'Source Sheet'!B322</f>
        <v>2002</v>
      </c>
      <c r="C321" s="38" t="e">
        <f>VLOOKUP(A321,'Source Sheet'!#REF!,5,0)</f>
        <v>#REF!</v>
      </c>
      <c r="D321" s="51" t="e">
        <f>VLOOKUP(A321,'Source Sheet'!#REF!,8,0)</f>
        <v>#REF!</v>
      </c>
    </row>
    <row r="322" spans="1:4" ht="15">
      <c r="A322" s="37" t="str">
        <f>'Source Sheet'!A323</f>
        <v>EXP2101</v>
      </c>
      <c r="B322" s="37" t="str">
        <f>'Source Sheet'!B323</f>
        <v>2101</v>
      </c>
      <c r="C322" s="38" t="e">
        <f>VLOOKUP(A322,'Source Sheet'!#REF!,5,0)</f>
        <v>#REF!</v>
      </c>
      <c r="D322" s="51" t="e">
        <f>VLOOKUP(A322,'Source Sheet'!#REF!,8,0)</f>
        <v>#REF!</v>
      </c>
    </row>
    <row r="323" spans="1:4" ht="15">
      <c r="A323" s="37" t="str">
        <f>'Source Sheet'!A324</f>
        <v>EXP2102</v>
      </c>
      <c r="B323" s="37" t="str">
        <f>'Source Sheet'!B324</f>
        <v>2102</v>
      </c>
      <c r="C323" s="38" t="e">
        <f>VLOOKUP(A323,'Source Sheet'!#REF!,5,0)</f>
        <v>#REF!</v>
      </c>
      <c r="D323" s="51" t="e">
        <f>VLOOKUP(A323,'Source Sheet'!#REF!,8,0)</f>
        <v>#REF!</v>
      </c>
    </row>
    <row r="324" spans="1:4" ht="15">
      <c r="A324" s="37" t="str">
        <f>'Source Sheet'!A325</f>
        <v>EXP2103</v>
      </c>
      <c r="B324" s="37" t="str">
        <f>'Source Sheet'!B325</f>
        <v>2103</v>
      </c>
      <c r="C324" s="38" t="e">
        <f>VLOOKUP(A324,'Source Sheet'!#REF!,5,0)</f>
        <v>#REF!</v>
      </c>
      <c r="D324" s="51" t="e">
        <f>VLOOKUP(A324,'Source Sheet'!#REF!,8,0)</f>
        <v>#REF!</v>
      </c>
    </row>
    <row r="325" spans="1:4" ht="15">
      <c r="A325" s="37" t="str">
        <f>'Source Sheet'!A326</f>
        <v>EXP2104</v>
      </c>
      <c r="B325" s="37" t="str">
        <f>'Source Sheet'!B326</f>
        <v>2104</v>
      </c>
      <c r="C325" s="38" t="e">
        <f>VLOOKUP(A325,'Source Sheet'!#REF!,5,0)</f>
        <v>#REF!</v>
      </c>
      <c r="D325" s="51" t="e">
        <f>VLOOKUP(A325,'Source Sheet'!#REF!,8,0)</f>
        <v>#REF!</v>
      </c>
    </row>
    <row r="326" spans="1:4" ht="15">
      <c r="A326" s="37" t="str">
        <f>'Source Sheet'!A327</f>
        <v>EXP2105</v>
      </c>
      <c r="B326" s="37" t="str">
        <f>'Source Sheet'!B327</f>
        <v>2105</v>
      </c>
      <c r="C326" s="38" t="e">
        <f>VLOOKUP(A326,'Source Sheet'!#REF!,5,0)</f>
        <v>#REF!</v>
      </c>
      <c r="D326" s="51" t="e">
        <f>VLOOKUP(A326,'Source Sheet'!#REF!,8,0)</f>
        <v>#REF!</v>
      </c>
    </row>
    <row r="327" spans="1:4" ht="15">
      <c r="A327" s="37" t="str">
        <f>'Source Sheet'!A328</f>
        <v>EXP2106</v>
      </c>
      <c r="B327" s="37" t="str">
        <f>'Source Sheet'!B328</f>
        <v>2106</v>
      </c>
      <c r="C327" s="38" t="e">
        <f>VLOOKUP(A327,'Source Sheet'!#REF!,5,0)</f>
        <v>#REF!</v>
      </c>
      <c r="D327" s="51" t="e">
        <f>VLOOKUP(A327,'Source Sheet'!#REF!,8,0)</f>
        <v>#REF!</v>
      </c>
    </row>
    <row r="328" spans="1:4" ht="15">
      <c r="A328" s="37" t="str">
        <f>'Source Sheet'!A329</f>
        <v>EXP2108</v>
      </c>
      <c r="B328" s="37" t="str">
        <f>'Source Sheet'!B329</f>
        <v>2108</v>
      </c>
      <c r="C328" s="38" t="e">
        <f>VLOOKUP(A328,'Source Sheet'!#REF!,5,0)</f>
        <v>#REF!</v>
      </c>
      <c r="D328" s="51" t="e">
        <f>VLOOKUP(A328,'Source Sheet'!#REF!,8,0)</f>
        <v>#REF!</v>
      </c>
    </row>
    <row r="329" spans="1:4" ht="15">
      <c r="A329" s="37" t="str">
        <f>'Source Sheet'!A330</f>
        <v>EXP2401</v>
      </c>
      <c r="B329" s="37" t="str">
        <f>'Source Sheet'!B330</f>
        <v>2401</v>
      </c>
      <c r="C329" s="38" t="e">
        <f>VLOOKUP(A329,'Source Sheet'!#REF!,5,0)</f>
        <v>#REF!</v>
      </c>
      <c r="D329" s="51" t="e">
        <f>VLOOKUP(A329,'Source Sheet'!#REF!,8,0)</f>
        <v>#REF!</v>
      </c>
    </row>
    <row r="330" spans="1:4" ht="15">
      <c r="A330" s="37" t="str">
        <f>'Source Sheet'!A331</f>
        <v>EXP2502</v>
      </c>
      <c r="B330" s="37" t="str">
        <f>'Source Sheet'!B331</f>
        <v>2502</v>
      </c>
      <c r="C330" s="38" t="e">
        <f>VLOOKUP(A330,'Source Sheet'!#REF!,5,0)</f>
        <v>#REF!</v>
      </c>
      <c r="D330" s="51" t="e">
        <f>VLOOKUP(A330,'Source Sheet'!#REF!,8,0)</f>
        <v>#REF!</v>
      </c>
    </row>
    <row r="331" spans="1:4" ht="15">
      <c r="A331" s="37" t="str">
        <f>'Source Sheet'!A332</f>
        <v>EXP2506</v>
      </c>
      <c r="B331" s="37" t="str">
        <f>'Source Sheet'!B332</f>
        <v>2506</v>
      </c>
      <c r="C331" s="38" t="e">
        <f>VLOOKUP(A331,'Source Sheet'!#REF!,5,0)</f>
        <v>#REF!</v>
      </c>
      <c r="D331" s="51" t="e">
        <f>VLOOKUP(A331,'Source Sheet'!#REF!,8,0)</f>
        <v>#REF!</v>
      </c>
    </row>
    <row r="332" spans="1:6" ht="15">
      <c r="A332" s="37" t="str">
        <f>'Source Sheet'!A333</f>
        <v>EXP2509</v>
      </c>
      <c r="B332" s="37" t="str">
        <f>'Source Sheet'!B333</f>
        <v>2509</v>
      </c>
      <c r="C332" s="38" t="e">
        <f>VLOOKUP(A332,'Source Sheet'!#REF!,5,0)</f>
        <v>#REF!</v>
      </c>
      <c r="D332" s="51" t="e">
        <f>VLOOKUP(A332,'Source Sheet'!#REF!,8,0)</f>
        <v>#REF!</v>
      </c>
      <c r="E332" s="35" t="e">
        <f>SUM(C292:C332)</f>
        <v>#REF!</v>
      </c>
      <c r="F332" s="7">
        <v>69452454210.69998</v>
      </c>
    </row>
    <row r="333" spans="1:4" ht="15">
      <c r="A333" s="37" t="str">
        <f>'Source Sheet'!A334</f>
        <v>REV1002-04-03</v>
      </c>
      <c r="B333" s="37" t="str">
        <f>'Source Sheet'!B334</f>
        <v>1002-04-03</v>
      </c>
      <c r="C333" s="38" t="e">
        <f>VLOOKUP(A333,'Source Sheet'!#REF!,5,0)</f>
        <v>#REF!</v>
      </c>
      <c r="D333" s="51" t="e">
        <f>VLOOKUP(A333,'Source Sheet'!#REF!,8,0)</f>
        <v>#REF!</v>
      </c>
    </row>
    <row r="334" spans="1:4" ht="15">
      <c r="A334" s="37" t="str">
        <f>'Source Sheet'!A335</f>
        <v>REV1002-04-04</v>
      </c>
      <c r="B334" s="37" t="str">
        <f>'Source Sheet'!B335</f>
        <v>1002-04-04</v>
      </c>
      <c r="C334" s="38" t="e">
        <f>VLOOKUP(A334,'Source Sheet'!#REF!,5,0)</f>
        <v>#REF!</v>
      </c>
      <c r="D334" s="51" t="e">
        <f>VLOOKUP(A334,'Source Sheet'!#REF!,8,0)</f>
        <v>#REF!</v>
      </c>
    </row>
    <row r="335" spans="1:4" ht="15">
      <c r="A335" s="37" t="str">
        <f>'Source Sheet'!A336</f>
        <v>REV1002-04-05</v>
      </c>
      <c r="B335" s="37" t="str">
        <f>'Source Sheet'!B336</f>
        <v>1002-04-05</v>
      </c>
      <c r="C335" s="38" t="e">
        <f>VLOOKUP(A335,'Source Sheet'!#REF!,5,0)</f>
        <v>#REF!</v>
      </c>
      <c r="D335" s="51" t="e">
        <f>VLOOKUP(A335,'Source Sheet'!#REF!,8,0)</f>
        <v>#REF!</v>
      </c>
    </row>
    <row r="336" spans="1:4" ht="15">
      <c r="A336" s="37" t="str">
        <f>'Source Sheet'!A337</f>
        <v>REV1002-04-06</v>
      </c>
      <c r="B336" s="37" t="str">
        <f>'Source Sheet'!B337</f>
        <v>1002-04-06</v>
      </c>
      <c r="C336" s="38" t="e">
        <f>VLOOKUP(A336,'Source Sheet'!#REF!,5,0)</f>
        <v>#REF!</v>
      </c>
      <c r="D336" s="51" t="e">
        <f>VLOOKUP(A336,'Source Sheet'!#REF!,8,0)</f>
        <v>#REF!</v>
      </c>
    </row>
    <row r="337" spans="1:4" ht="15">
      <c r="A337" s="37" t="str">
        <f>'Source Sheet'!A338</f>
        <v>REV1002-07-00</v>
      </c>
      <c r="B337" s="37" t="str">
        <f>'Source Sheet'!B338</f>
        <v>1002-07-00</v>
      </c>
      <c r="C337" s="38" t="e">
        <f>VLOOKUP(A337,'Source Sheet'!#REF!,5,0)</f>
        <v>#REF!</v>
      </c>
      <c r="D337" s="51" t="e">
        <f>VLOOKUP(A337,'Source Sheet'!#REF!,8,0)</f>
        <v>#REF!</v>
      </c>
    </row>
    <row r="338" spans="1:4" ht="15">
      <c r="A338" s="37" t="str">
        <f>'Source Sheet'!A339</f>
        <v>REV1002-07-01</v>
      </c>
      <c r="B338" s="37" t="str">
        <f>'Source Sheet'!B339</f>
        <v>1002-07-01</v>
      </c>
      <c r="C338" s="38" t="e">
        <f>VLOOKUP(A338,'Source Sheet'!#REF!,5,0)</f>
        <v>#REF!</v>
      </c>
      <c r="D338" s="51" t="e">
        <f>VLOOKUP(A338,'Source Sheet'!#REF!,8,0)</f>
        <v>#REF!</v>
      </c>
    </row>
    <row r="339" spans="1:4" ht="15">
      <c r="A339" s="37" t="str">
        <f>'Source Sheet'!A340</f>
        <v>REV1002-07-02</v>
      </c>
      <c r="B339" s="37" t="str">
        <f>'Source Sheet'!B340</f>
        <v>1002-07-02</v>
      </c>
      <c r="C339" s="38" t="e">
        <f>VLOOKUP(A339,'Source Sheet'!#REF!,5,0)</f>
        <v>#REF!</v>
      </c>
      <c r="D339" s="51" t="e">
        <f>VLOOKUP(A339,'Source Sheet'!#REF!,8,0)</f>
        <v>#REF!</v>
      </c>
    </row>
    <row r="340" spans="1:4" ht="15">
      <c r="A340" s="37" t="str">
        <f>'Source Sheet'!A341</f>
        <v>REV1002-09-00</v>
      </c>
      <c r="B340" s="37" t="str">
        <f>'Source Sheet'!B341</f>
        <v>1002-09-00</v>
      </c>
      <c r="C340" s="38" t="e">
        <f>VLOOKUP(A340,'Source Sheet'!#REF!,5,0)</f>
        <v>#REF!</v>
      </c>
      <c r="D340" s="51" t="e">
        <f>VLOOKUP(A340,'Source Sheet'!#REF!,8,0)</f>
        <v>#REF!</v>
      </c>
    </row>
    <row r="341" spans="1:4" ht="15">
      <c r="A341" s="37" t="str">
        <f>'Source Sheet'!A342</f>
        <v>REV1002-12-00</v>
      </c>
      <c r="B341" s="37" t="str">
        <f>'Source Sheet'!B342</f>
        <v>1002-12-00</v>
      </c>
      <c r="C341" s="38" t="e">
        <f>VLOOKUP(A341,'Source Sheet'!#REF!,5,0)</f>
        <v>#REF!</v>
      </c>
      <c r="D341" s="51" t="e">
        <f>VLOOKUP(A341,'Source Sheet'!#REF!,8,0)</f>
        <v>#REF!</v>
      </c>
    </row>
    <row r="342" spans="1:4" ht="15">
      <c r="A342" s="37" t="str">
        <f>'Source Sheet'!A343</f>
        <v>REV1003-01-01</v>
      </c>
      <c r="B342" s="37" t="str">
        <f>'Source Sheet'!B343</f>
        <v>1003-01-01</v>
      </c>
      <c r="C342" s="38" t="e">
        <f>VLOOKUP(A342,'Source Sheet'!#REF!,5,0)</f>
        <v>#REF!</v>
      </c>
      <c r="D342" s="51" t="e">
        <f>VLOOKUP(A342,'Source Sheet'!#REF!,8,0)</f>
        <v>#REF!</v>
      </c>
    </row>
    <row r="343" spans="1:4" ht="15">
      <c r="A343" s="37" t="str">
        <f>'Source Sheet'!A344</f>
        <v>REV1003-07-01</v>
      </c>
      <c r="B343" s="37" t="str">
        <f>'Source Sheet'!B344</f>
        <v>1003-07-01</v>
      </c>
      <c r="C343" s="38" t="e">
        <f>VLOOKUP(A343,'Source Sheet'!#REF!,5,0)</f>
        <v>#REF!</v>
      </c>
      <c r="D343" s="51" t="e">
        <f>VLOOKUP(A343,'Source Sheet'!#REF!,8,0)</f>
        <v>#REF!</v>
      </c>
    </row>
    <row r="344" spans="1:4" ht="15">
      <c r="A344" s="37" t="str">
        <f>'Source Sheet'!A345</f>
        <v>REV1003-07-10</v>
      </c>
      <c r="B344" s="37" t="str">
        <f>'Source Sheet'!B345</f>
        <v>1003-07-10</v>
      </c>
      <c r="C344" s="38" t="e">
        <f>VLOOKUP(A344,'Source Sheet'!#REF!,5,0)</f>
        <v>#REF!</v>
      </c>
      <c r="D344" s="51" t="e">
        <f>VLOOKUP(A344,'Source Sheet'!#REF!,8,0)</f>
        <v>#REF!</v>
      </c>
    </row>
    <row r="345" spans="1:4" ht="15">
      <c r="A345" s="37" t="str">
        <f>'Source Sheet'!A346</f>
        <v>REV1003-07-11</v>
      </c>
      <c r="B345" s="37" t="str">
        <f>'Source Sheet'!B346</f>
        <v>1003-07-11</v>
      </c>
      <c r="C345" s="38" t="e">
        <f>VLOOKUP(A345,'Source Sheet'!#REF!,5,0)</f>
        <v>#REF!</v>
      </c>
      <c r="D345" s="51" t="e">
        <f>VLOOKUP(A345,'Source Sheet'!#REF!,8,0)</f>
        <v>#REF!</v>
      </c>
    </row>
    <row r="346" spans="1:4" ht="15">
      <c r="A346" t="str">
        <f>'Source Sheet'!A347</f>
        <v>REV2002-01-01</v>
      </c>
      <c r="B346" t="str">
        <f>'Source Sheet'!B347</f>
        <v>2002-01-01</v>
      </c>
      <c r="C346" s="38" t="e">
        <f>VLOOKUP(A346,'Source Sheet'!#REF!,5,0)</f>
        <v>#REF!</v>
      </c>
      <c r="D346" s="51" t="e">
        <f>VLOOKUP(A346,'Source Sheet'!#REF!,8,0)</f>
        <v>#REF!</v>
      </c>
    </row>
    <row r="347" spans="1:4" ht="15">
      <c r="A347" t="str">
        <f>'Source Sheet'!A348</f>
        <v>REV2002-01-02</v>
      </c>
      <c r="B347" t="str">
        <f>'Source Sheet'!B348</f>
        <v>2002-01-02</v>
      </c>
      <c r="C347" s="38" t="e">
        <f>VLOOKUP(A347,'Source Sheet'!#REF!,5,0)</f>
        <v>#REF!</v>
      </c>
      <c r="D347" s="51" t="e">
        <f>VLOOKUP(A347,'Source Sheet'!#REF!,8,0)</f>
        <v>#REF!</v>
      </c>
    </row>
    <row r="348" spans="1:4" ht="15">
      <c r="A348" t="str">
        <f>'Source Sheet'!A349</f>
        <v>REV2002-01-03</v>
      </c>
      <c r="B348" t="str">
        <f>'Source Sheet'!B349</f>
        <v>2002-01-03</v>
      </c>
      <c r="C348" s="38" t="e">
        <f>VLOOKUP(A348,'Source Sheet'!#REF!,5,0)</f>
        <v>#REF!</v>
      </c>
      <c r="D348" s="51" t="e">
        <f>VLOOKUP(A348,'Source Sheet'!#REF!,8,0)</f>
        <v>#REF!</v>
      </c>
    </row>
    <row r="349" spans="1:4" ht="15">
      <c r="A349" t="str">
        <f>'Source Sheet'!A350</f>
        <v>REV2002-02-02</v>
      </c>
      <c r="B349" t="str">
        <f>'Source Sheet'!B350</f>
        <v>2002-02-02</v>
      </c>
      <c r="C349" s="38" t="e">
        <f>VLOOKUP(A349,'Source Sheet'!#REF!,5,0)</f>
        <v>#REF!</v>
      </c>
      <c r="D349" s="51" t="e">
        <f>VLOOKUP(A349,'Source Sheet'!#REF!,8,0)</f>
        <v>#REF!</v>
      </c>
    </row>
    <row r="350" spans="1:4" ht="15">
      <c r="A350" t="str">
        <f>'Source Sheet'!A351</f>
        <v>REV2002-02-03</v>
      </c>
      <c r="B350" t="str">
        <f>'Source Sheet'!B351</f>
        <v>2002-02-03</v>
      </c>
      <c r="C350" s="38" t="e">
        <f>VLOOKUP(A350,'Source Sheet'!#REF!,5,0)</f>
        <v>#REF!</v>
      </c>
      <c r="D350" s="51" t="e">
        <f>VLOOKUP(A350,'Source Sheet'!#REF!,8,0)</f>
        <v>#REF!</v>
      </c>
    </row>
    <row r="351" spans="1:4" ht="15">
      <c r="A351" t="str">
        <f>'Source Sheet'!A352</f>
        <v>REV2003-02-14</v>
      </c>
      <c r="B351" t="str">
        <f>'Source Sheet'!B352</f>
        <v>2003-02-14</v>
      </c>
      <c r="C351" s="38" t="e">
        <f>VLOOKUP(A351,'Source Sheet'!#REF!,5,0)</f>
        <v>#REF!</v>
      </c>
      <c r="D351" s="51" t="e">
        <f>VLOOKUP(A351,'Source Sheet'!#REF!,8,0)</f>
        <v>#REF!</v>
      </c>
    </row>
    <row r="352" spans="1:4" ht="15">
      <c r="A352" t="str">
        <f>'Source Sheet'!A353</f>
        <v>REV2003-02-18</v>
      </c>
      <c r="B352" t="str">
        <f>'Source Sheet'!B353</f>
        <v>2003-02-18</v>
      </c>
      <c r="C352" s="38" t="e">
        <f>VLOOKUP(A352,'Source Sheet'!#REF!,5,0)</f>
        <v>#REF!</v>
      </c>
      <c r="D352" s="51" t="e">
        <f>VLOOKUP(A352,'Source Sheet'!#REF!,8,0)</f>
        <v>#REF!</v>
      </c>
    </row>
    <row r="353" spans="1:4" ht="15">
      <c r="A353" t="str">
        <f>'Source Sheet'!A354</f>
        <v>REV2003-02-23</v>
      </c>
      <c r="B353" t="str">
        <f>'Source Sheet'!B354</f>
        <v>2003-02-23</v>
      </c>
      <c r="C353" s="38" t="e">
        <f>VLOOKUP(A353,'Source Sheet'!#REF!,5,0)</f>
        <v>#REF!</v>
      </c>
      <c r="D353" s="51" t="e">
        <f>VLOOKUP(A353,'Source Sheet'!#REF!,8,0)</f>
        <v>#REF!</v>
      </c>
    </row>
    <row r="354" spans="1:4" ht="15">
      <c r="A354" t="str">
        <f>'Source Sheet'!A355</f>
        <v>REV2003-02-24</v>
      </c>
      <c r="B354" t="str">
        <f>'Source Sheet'!B355</f>
        <v>2003-02-24</v>
      </c>
      <c r="C354" s="38" t="e">
        <f>VLOOKUP(A354,'Source Sheet'!#REF!,5,0)</f>
        <v>#REF!</v>
      </c>
      <c r="D354" s="51" t="e">
        <f>VLOOKUP(A354,'Source Sheet'!#REF!,8,0)</f>
        <v>#REF!</v>
      </c>
    </row>
    <row r="355" spans="1:4" ht="15">
      <c r="A355" t="str">
        <f>'Source Sheet'!A356</f>
        <v>REV2003-02-29</v>
      </c>
      <c r="B355" t="str">
        <f>'Source Sheet'!B356</f>
        <v>2003-02-29</v>
      </c>
      <c r="C355" s="38" t="e">
        <f>VLOOKUP(A355,'Source Sheet'!#REF!,5,0)</f>
        <v>#REF!</v>
      </c>
      <c r="D355" s="51" t="e">
        <f>VLOOKUP(A355,'Source Sheet'!#REF!,8,0)</f>
        <v>#REF!</v>
      </c>
    </row>
    <row r="356" spans="1:4" ht="15">
      <c r="A356" t="str">
        <f>'Source Sheet'!A357</f>
        <v>REV2003-02-30</v>
      </c>
      <c r="B356" t="str">
        <f>'Source Sheet'!B357</f>
        <v>2003-02-30</v>
      </c>
      <c r="C356" s="38" t="e">
        <f>VLOOKUP(A356,'Source Sheet'!#REF!,5,0)</f>
        <v>#REF!</v>
      </c>
      <c r="D356" s="51" t="e">
        <f>VLOOKUP(A356,'Source Sheet'!#REF!,8,0)</f>
        <v>#REF!</v>
      </c>
    </row>
    <row r="357" spans="1:4" ht="15">
      <c r="A357" t="str">
        <f>'Source Sheet'!A358</f>
        <v>REV2003-02-99</v>
      </c>
      <c r="B357" t="str">
        <f>'Source Sheet'!B358</f>
        <v>2003-02-99</v>
      </c>
      <c r="C357" s="38" t="e">
        <f>VLOOKUP(A357,'Source Sheet'!#REF!,5,0)</f>
        <v>#REF!</v>
      </c>
      <c r="D357" s="51" t="e">
        <f>VLOOKUP(A357,'Source Sheet'!#REF!,8,0)</f>
        <v>#REF!</v>
      </c>
    </row>
    <row r="358" spans="1:4" ht="15">
      <c r="A358" t="str">
        <f>'Source Sheet'!A359</f>
        <v>REV2003-03-01</v>
      </c>
      <c r="B358" t="str">
        <f>'Source Sheet'!B359</f>
        <v>2003-03-01</v>
      </c>
      <c r="C358" s="38" t="e">
        <f>VLOOKUP(A358,'Source Sheet'!#REF!,5,0)</f>
        <v>#REF!</v>
      </c>
      <c r="D358" s="51" t="e">
        <f>VLOOKUP(A358,'Source Sheet'!#REF!,8,0)</f>
        <v>#REF!</v>
      </c>
    </row>
    <row r="359" spans="1:4" ht="15">
      <c r="A359" t="str">
        <f>'Source Sheet'!A360</f>
        <v>REV2003-03-03</v>
      </c>
      <c r="B359" t="str">
        <f>'Source Sheet'!B360</f>
        <v>2003-03-03</v>
      </c>
      <c r="C359" s="38" t="e">
        <f>VLOOKUP(A359,'Source Sheet'!#REF!,5,0)</f>
        <v>#REF!</v>
      </c>
      <c r="D359" s="51" t="e">
        <f>VLOOKUP(A359,'Source Sheet'!#REF!,8,0)</f>
        <v>#REF!</v>
      </c>
    </row>
    <row r="360" spans="1:4" ht="15">
      <c r="A360" t="str">
        <f>'Source Sheet'!A361</f>
        <v>REV2003-03-04</v>
      </c>
      <c r="B360" t="str">
        <f>'Source Sheet'!B361</f>
        <v>2003-03-04</v>
      </c>
      <c r="C360" s="38" t="e">
        <f>VLOOKUP(A360,'Source Sheet'!#REF!,5,0)</f>
        <v>#REF!</v>
      </c>
      <c r="D360" s="51" t="e">
        <f>VLOOKUP(A360,'Source Sheet'!#REF!,8,0)</f>
        <v>#REF!</v>
      </c>
    </row>
    <row r="361" spans="1:4" ht="15">
      <c r="A361" t="str">
        <f>'Source Sheet'!A362</f>
        <v>REV2003-03-05</v>
      </c>
      <c r="B361" t="str">
        <f>'Source Sheet'!B362</f>
        <v>2003-03-05</v>
      </c>
      <c r="C361" s="38" t="e">
        <f>VLOOKUP(A361,'Source Sheet'!#REF!,5,0)</f>
        <v>#REF!</v>
      </c>
      <c r="D361" s="51" t="e">
        <f>VLOOKUP(A361,'Source Sheet'!#REF!,8,0)</f>
        <v>#REF!</v>
      </c>
    </row>
    <row r="362" spans="1:4" ht="15">
      <c r="A362" t="str">
        <f>'Source Sheet'!A363</f>
        <v>REV2006-02-00</v>
      </c>
      <c r="B362" t="str">
        <f>'Source Sheet'!B363</f>
        <v>2006-02-00</v>
      </c>
      <c r="C362" s="38" t="e">
        <f>VLOOKUP(A362,'Source Sheet'!#REF!,5,0)</f>
        <v>#REF!</v>
      </c>
      <c r="D362" s="51" t="e">
        <f>VLOOKUP(A362,'Source Sheet'!#REF!,8,0)</f>
        <v>#REF!</v>
      </c>
    </row>
    <row r="363" spans="1:4" ht="15">
      <c r="A363" t="str">
        <f>'Source Sheet'!A364</f>
        <v>REVOTH</v>
      </c>
      <c r="B363" t="str">
        <f>'Source Sheet'!B364</f>
        <v>Other Receipts</v>
      </c>
      <c r="C363" s="38" t="e">
        <f>VLOOKUP(A363,'Source Sheet'!#REF!,5,0)</f>
        <v>#REF!</v>
      </c>
      <c r="D363" s="51" t="e">
        <f>VLOOKUP(A363,'Source Sheet'!#REF!,8,0)</f>
        <v>#REF!</v>
      </c>
    </row>
    <row r="364" spans="1:4" ht="15">
      <c r="A364" s="37" t="str">
        <f>'Source Sheet'!A365</f>
        <v>GRA/</v>
      </c>
      <c r="B364" s="37">
        <f>'Source Sheet'!B365</f>
      </c>
      <c r="C364" s="38" t="e">
        <f>VLOOKUP(A364,'Source Sheet'!#REF!,5,0)</f>
        <v>#REF!</v>
      </c>
      <c r="D364" s="51" t="e">
        <f>VLOOKUP(A364,'Source Sheet'!#REF!,8,0)</f>
        <v>#REF!</v>
      </c>
    </row>
    <row r="365" ht="15">
      <c r="C365" s="7" t="e">
        <f>SUM(C2:C364)</f>
        <v>#REF!</v>
      </c>
    </row>
  </sheetData>
  <sheetProtection/>
  <autoFilter ref="A1:C365"/>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J366"/>
  <sheetViews>
    <sheetView zoomScalePageLayoutView="0" workbookViewId="0" topLeftCell="A13">
      <selection activeCell="B64" sqref="A62:C66"/>
    </sheetView>
  </sheetViews>
  <sheetFormatPr defaultColWidth="6.8515625" defaultRowHeight="12.75" customHeight="1"/>
  <cols>
    <col min="1" max="1" width="18.00390625" style="26" bestFit="1" customWidth="1"/>
    <col min="2" max="2" width="54.8515625" style="26" customWidth="1"/>
    <col min="3" max="4" width="17.57421875" style="26" bestFit="1" customWidth="1"/>
    <col min="5" max="5" width="17.57421875" style="26" customWidth="1"/>
    <col min="6" max="6" width="17.57421875" style="54" bestFit="1" customWidth="1"/>
    <col min="7" max="7" width="17.57421875" style="26" bestFit="1" customWidth="1"/>
    <col min="8" max="8" width="18.28125" style="26" bestFit="1" customWidth="1"/>
    <col min="9" max="9" width="12.00390625" style="26" bestFit="1" customWidth="1"/>
    <col min="10" max="16384" width="6.8515625" style="26" customWidth="1"/>
  </cols>
  <sheetData>
    <row r="1" spans="3:8" ht="12.75" customHeight="1">
      <c r="C1" s="452">
        <v>2018</v>
      </c>
      <c r="D1" s="452"/>
      <c r="E1" s="452"/>
      <c r="F1" s="452">
        <v>2017</v>
      </c>
      <c r="G1" s="452"/>
      <c r="H1" s="452"/>
    </row>
    <row r="2" spans="1:8" ht="12.75" customHeight="1">
      <c r="A2" s="25" t="s">
        <v>125</v>
      </c>
      <c r="B2" s="25" t="s">
        <v>126</v>
      </c>
      <c r="C2" s="25" t="s">
        <v>127</v>
      </c>
      <c r="D2" s="25" t="s">
        <v>128</v>
      </c>
      <c r="E2" s="52" t="s">
        <v>659</v>
      </c>
      <c r="F2" s="53" t="s">
        <v>127</v>
      </c>
      <c r="G2" s="25" t="s">
        <v>128</v>
      </c>
      <c r="H2" s="52" t="s">
        <v>659</v>
      </c>
    </row>
    <row r="3" spans="1:8" ht="12.75" customHeight="1">
      <c r="A3" s="25" t="s">
        <v>543</v>
      </c>
      <c r="B3" s="25" t="s">
        <v>131</v>
      </c>
      <c r="C3" s="27">
        <f>VLOOKUP(A3,'System TB 2018'!$A:$D,3,0)</f>
        <v>33383353</v>
      </c>
      <c r="D3" s="27">
        <f>VLOOKUP(A3,'System TB 2018'!$A:$D,4,0)</f>
        <v>0</v>
      </c>
      <c r="E3" s="27">
        <f>C3-D3</f>
        <v>33383353</v>
      </c>
      <c r="F3" s="54">
        <f>VLOOKUP(A3,'system TB 2017'!$A:$D,3,0)</f>
        <v>875996956</v>
      </c>
      <c r="G3" s="26">
        <f>VLOOKUP(A3,'system TB 2017'!$A:$D,4,0)</f>
        <v>0</v>
      </c>
      <c r="H3" s="50">
        <f>F3-G3</f>
        <v>875996956</v>
      </c>
    </row>
    <row r="4" spans="1:8" ht="12.75" customHeight="1">
      <c r="A4" s="25" t="s">
        <v>544</v>
      </c>
      <c r="B4" s="25" t="s">
        <v>132</v>
      </c>
      <c r="C4" s="27">
        <f>VLOOKUP(A4,'System TB 2018'!$A:$D,3,0)</f>
        <v>739590313</v>
      </c>
      <c r="D4" s="27">
        <f>VLOOKUP(A4,'System TB 2018'!$A:$D,4,0)</f>
        <v>0</v>
      </c>
      <c r="E4" s="27">
        <f aca="true" t="shared" si="0" ref="E4:E67">C4-D4</f>
        <v>739590313</v>
      </c>
      <c r="F4" s="54">
        <f>VLOOKUP(A4,'system TB 2017'!$A:$D,3,0)</f>
        <v>3190917719</v>
      </c>
      <c r="G4" s="26">
        <f>VLOOKUP(A4,'system TB 2017'!$A:$D,4,0)</f>
        <v>0</v>
      </c>
      <c r="H4" s="50">
        <f aca="true" t="shared" si="1" ref="H4:H67">F4-G4</f>
        <v>3190917719</v>
      </c>
    </row>
    <row r="5" spans="1:8" ht="12.75" customHeight="1">
      <c r="A5" s="25" t="s">
        <v>134</v>
      </c>
      <c r="B5" s="25" t="s">
        <v>135</v>
      </c>
      <c r="C5" s="27">
        <f>VLOOKUP(A5,'System TB 2018'!$A:$D,3,0)</f>
        <v>6696095</v>
      </c>
      <c r="D5" s="27">
        <f>VLOOKUP(A5,'System TB 2018'!$A:$D,4,0)</f>
        <v>0</v>
      </c>
      <c r="E5" s="27">
        <f t="shared" si="0"/>
        <v>6696095</v>
      </c>
      <c r="F5" s="54">
        <f>VLOOKUP(A5,'system TB 2017'!$A:$D,3,0)</f>
        <v>6557539</v>
      </c>
      <c r="G5" s="26">
        <f>VLOOKUP(A5,'system TB 2017'!$A:$D,4,0)</f>
        <v>0</v>
      </c>
      <c r="H5" s="50">
        <f t="shared" si="1"/>
        <v>6557539</v>
      </c>
    </row>
    <row r="6" spans="1:8" ht="12.75" customHeight="1">
      <c r="A6" s="25" t="s">
        <v>136</v>
      </c>
      <c r="B6" s="25" t="s">
        <v>137</v>
      </c>
      <c r="C6" s="27">
        <f>VLOOKUP(A6,'System TB 2018'!$A:$D,3,0)</f>
        <v>11378819</v>
      </c>
      <c r="D6" s="27">
        <f>VLOOKUP(A6,'System TB 2018'!$A:$D,4,0)</f>
        <v>0</v>
      </c>
      <c r="E6" s="27">
        <f t="shared" si="0"/>
        <v>11378819</v>
      </c>
      <c r="F6" s="54">
        <f>VLOOKUP(A6,'system TB 2017'!$A:$D,3,0)</f>
        <v>11321177</v>
      </c>
      <c r="G6" s="26">
        <f>VLOOKUP(A6,'system TB 2017'!$A:$D,4,0)</f>
        <v>0</v>
      </c>
      <c r="H6" s="50">
        <f t="shared" si="1"/>
        <v>11321177</v>
      </c>
    </row>
    <row r="7" spans="1:8" ht="12.75" customHeight="1">
      <c r="A7" s="25" t="s">
        <v>138</v>
      </c>
      <c r="B7" s="25" t="s">
        <v>139</v>
      </c>
      <c r="C7" s="27">
        <f>VLOOKUP(A7,'System TB 2018'!$A:$D,3,0)</f>
        <v>8029400</v>
      </c>
      <c r="D7" s="27">
        <f>VLOOKUP(A7,'System TB 2018'!$A:$D,4,0)</f>
        <v>0</v>
      </c>
      <c r="E7" s="27">
        <f t="shared" si="0"/>
        <v>8029400</v>
      </c>
      <c r="F7" s="54">
        <f>VLOOKUP(A7,'system TB 2017'!$A:$D,3,0)</f>
        <v>7608950</v>
      </c>
      <c r="G7" s="26">
        <f>VLOOKUP(A7,'system TB 2017'!$A:$D,4,0)</f>
        <v>0</v>
      </c>
      <c r="H7" s="50">
        <f t="shared" si="1"/>
        <v>7608950</v>
      </c>
    </row>
    <row r="8" spans="1:8" ht="12.75" customHeight="1">
      <c r="A8" s="25" t="s">
        <v>140</v>
      </c>
      <c r="B8" s="25" t="s">
        <v>141</v>
      </c>
      <c r="C8" s="27">
        <f>VLOOKUP(A8,'System TB 2018'!$A:$D,3,0)</f>
        <v>3508347</v>
      </c>
      <c r="D8" s="27">
        <f>VLOOKUP(A8,'System TB 2018'!$A:$D,4,0)</f>
        <v>0</v>
      </c>
      <c r="E8" s="27">
        <f t="shared" si="0"/>
        <v>3508347</v>
      </c>
      <c r="F8" s="54">
        <f>VLOOKUP(A8,'system TB 2017'!$A:$D,3,0)</f>
        <v>3378982</v>
      </c>
      <c r="G8" s="26">
        <f>VLOOKUP(A8,'system TB 2017'!$A:$D,4,0)</f>
        <v>0</v>
      </c>
      <c r="H8" s="50">
        <f t="shared" si="1"/>
        <v>3378982</v>
      </c>
    </row>
    <row r="9" spans="1:8" ht="12.75" customHeight="1">
      <c r="A9" s="25" t="s">
        <v>142</v>
      </c>
      <c r="B9" s="25" t="s">
        <v>143</v>
      </c>
      <c r="C9" s="27">
        <f>VLOOKUP(A9,'System TB 2018'!$A:$D,3,0)</f>
        <v>15428647</v>
      </c>
      <c r="D9" s="27">
        <f>VLOOKUP(A9,'System TB 2018'!$A:$D,4,0)</f>
        <v>0</v>
      </c>
      <c r="E9" s="27">
        <f t="shared" si="0"/>
        <v>15428647</v>
      </c>
      <c r="F9" s="54">
        <f>VLOOKUP(A9,'system TB 2017'!$A:$D,3,0)</f>
        <v>14070970</v>
      </c>
      <c r="G9" s="26">
        <f>VLOOKUP(A9,'system TB 2017'!$A:$D,4,0)</f>
        <v>0</v>
      </c>
      <c r="H9" s="50">
        <f t="shared" si="1"/>
        <v>14070970</v>
      </c>
    </row>
    <row r="10" spans="1:8" ht="12.75" customHeight="1">
      <c r="A10" s="25" t="s">
        <v>144</v>
      </c>
      <c r="B10" s="25" t="s">
        <v>145</v>
      </c>
      <c r="C10" s="27">
        <f>VLOOKUP(A10,'System TB 2018'!$A:$D,3,0)</f>
        <v>11227775</v>
      </c>
      <c r="D10" s="27">
        <f>VLOOKUP(A10,'System TB 2018'!$A:$D,4,0)</f>
        <v>0</v>
      </c>
      <c r="E10" s="27">
        <f t="shared" si="0"/>
        <v>11227775</v>
      </c>
      <c r="F10" s="54">
        <f>VLOOKUP(A10,'system TB 2017'!$A:$D,3,0)</f>
        <v>10759869</v>
      </c>
      <c r="G10" s="26">
        <f>VLOOKUP(A10,'system TB 2017'!$A:$D,4,0)</f>
        <v>0</v>
      </c>
      <c r="H10" s="50">
        <f t="shared" si="1"/>
        <v>10759869</v>
      </c>
    </row>
    <row r="11" spans="1:8" ht="12.75" customHeight="1">
      <c r="A11" s="25" t="s">
        <v>146</v>
      </c>
      <c r="B11" s="25" t="s">
        <v>147</v>
      </c>
      <c r="C11" s="27">
        <f>VLOOKUP(A11,'System TB 2018'!$A:$D,3,0)</f>
        <v>11548544</v>
      </c>
      <c r="D11" s="27">
        <f>VLOOKUP(A11,'System TB 2018'!$A:$D,4,0)</f>
        <v>0</v>
      </c>
      <c r="E11" s="27">
        <f t="shared" si="0"/>
        <v>11548544</v>
      </c>
      <c r="F11" s="54">
        <f>VLOOKUP(A11,'system TB 2017'!$A:$D,3,0)</f>
        <v>9442381</v>
      </c>
      <c r="G11" s="26">
        <f>VLOOKUP(A11,'system TB 2017'!$A:$D,4,0)</f>
        <v>0</v>
      </c>
      <c r="H11" s="50">
        <f t="shared" si="1"/>
        <v>9442381</v>
      </c>
    </row>
    <row r="12" spans="1:8" ht="12.75" customHeight="1">
      <c r="A12" s="25" t="s">
        <v>148</v>
      </c>
      <c r="B12" s="25" t="s">
        <v>149</v>
      </c>
      <c r="C12" s="27">
        <f>VLOOKUP(A12,'System TB 2018'!$A:$D,3,0)</f>
        <v>17749122</v>
      </c>
      <c r="D12" s="27">
        <f>VLOOKUP(A12,'System TB 2018'!$A:$D,4,0)</f>
        <v>0</v>
      </c>
      <c r="E12" s="27">
        <f t="shared" si="0"/>
        <v>17749122</v>
      </c>
      <c r="F12" s="54">
        <f>VLOOKUP(A12,'system TB 2017'!$A:$D,3,0)</f>
        <v>18297850</v>
      </c>
      <c r="G12" s="26">
        <f>VLOOKUP(A12,'system TB 2017'!$A:$D,4,0)</f>
        <v>0</v>
      </c>
      <c r="H12" s="50">
        <f t="shared" si="1"/>
        <v>18297850</v>
      </c>
    </row>
    <row r="13" spans="1:8" ht="12.75" customHeight="1">
      <c r="A13" s="25" t="s">
        <v>150</v>
      </c>
      <c r="B13" s="25" t="s">
        <v>151</v>
      </c>
      <c r="C13" s="27">
        <f>VLOOKUP(A13,'System TB 2018'!$A:$D,3,0)</f>
        <v>36211601</v>
      </c>
      <c r="D13" s="27">
        <f>VLOOKUP(A13,'System TB 2018'!$A:$D,4,0)</f>
        <v>0</v>
      </c>
      <c r="E13" s="27">
        <f t="shared" si="0"/>
        <v>36211601</v>
      </c>
      <c r="F13" s="54">
        <f>VLOOKUP(A13,'system TB 2017'!$A:$D,3,0)</f>
        <v>32031290</v>
      </c>
      <c r="G13" s="26">
        <f>VLOOKUP(A13,'system TB 2017'!$A:$D,4,0)</f>
        <v>0</v>
      </c>
      <c r="H13" s="50">
        <f t="shared" si="1"/>
        <v>32031290</v>
      </c>
    </row>
    <row r="14" spans="1:8" ht="12.75" customHeight="1">
      <c r="A14" s="25" t="s">
        <v>152</v>
      </c>
      <c r="B14" s="25" t="s">
        <v>153</v>
      </c>
      <c r="C14" s="27">
        <f>VLOOKUP(A14,'System TB 2018'!$A:$D,3,0)</f>
        <v>68097953</v>
      </c>
      <c r="D14" s="27">
        <f>VLOOKUP(A14,'System TB 2018'!$A:$D,4,0)</f>
        <v>0</v>
      </c>
      <c r="E14" s="27">
        <f t="shared" si="0"/>
        <v>68097953</v>
      </c>
      <c r="F14" s="54">
        <f>VLOOKUP(A14,'system TB 2017'!$A:$D,3,0)</f>
        <v>59774954</v>
      </c>
      <c r="G14" s="26">
        <f>VLOOKUP(A14,'system TB 2017'!$A:$D,4,0)</f>
        <v>0</v>
      </c>
      <c r="H14" s="50">
        <f t="shared" si="1"/>
        <v>59774954</v>
      </c>
    </row>
    <row r="15" spans="1:8" ht="12.75" customHeight="1">
      <c r="A15" s="25" t="s">
        <v>154</v>
      </c>
      <c r="B15" s="25" t="s">
        <v>155</v>
      </c>
      <c r="C15" s="27">
        <f>VLOOKUP(A15,'System TB 2018'!$A:$D,3,0)</f>
        <v>69728392</v>
      </c>
      <c r="D15" s="27">
        <f>VLOOKUP(A15,'System TB 2018'!$A:$D,4,0)</f>
        <v>0</v>
      </c>
      <c r="E15" s="27">
        <f t="shared" si="0"/>
        <v>69728392</v>
      </c>
      <c r="F15" s="54">
        <f>VLOOKUP(A15,'system TB 2017'!$A:$D,3,0)</f>
        <v>62122896</v>
      </c>
      <c r="G15" s="26">
        <f>VLOOKUP(A15,'system TB 2017'!$A:$D,4,0)</f>
        <v>0</v>
      </c>
      <c r="H15" s="50">
        <f t="shared" si="1"/>
        <v>62122896</v>
      </c>
    </row>
    <row r="16" spans="1:8" ht="12.75" customHeight="1">
      <c r="A16" s="25" t="s">
        <v>156</v>
      </c>
      <c r="B16" s="25" t="s">
        <v>157</v>
      </c>
      <c r="C16" s="27">
        <f>VLOOKUP(A16,'System TB 2018'!$A:$D,3,0)</f>
        <v>41718018</v>
      </c>
      <c r="D16" s="27">
        <f>VLOOKUP(A16,'System TB 2018'!$A:$D,4,0)</f>
        <v>0</v>
      </c>
      <c r="E16" s="27">
        <f t="shared" si="0"/>
        <v>41718018</v>
      </c>
      <c r="F16" s="54">
        <f>VLOOKUP(A16,'system TB 2017'!$A:$D,3,0)</f>
        <v>43527662</v>
      </c>
      <c r="G16" s="26">
        <f>VLOOKUP(A16,'system TB 2017'!$A:$D,4,0)</f>
        <v>0</v>
      </c>
      <c r="H16" s="50">
        <f t="shared" si="1"/>
        <v>43527662</v>
      </c>
    </row>
    <row r="17" spans="1:8" ht="12.75" customHeight="1">
      <c r="A17" s="25" t="s">
        <v>158</v>
      </c>
      <c r="B17" s="25" t="s">
        <v>159</v>
      </c>
      <c r="C17" s="27">
        <f>VLOOKUP(A17,'System TB 2018'!$A:$D,3,0)</f>
        <v>62048134</v>
      </c>
      <c r="D17" s="27">
        <f>VLOOKUP(A17,'System TB 2018'!$A:$D,4,0)</f>
        <v>0</v>
      </c>
      <c r="E17" s="27">
        <f t="shared" si="0"/>
        <v>62048134</v>
      </c>
      <c r="F17" s="54">
        <f>VLOOKUP(A17,'system TB 2017'!$A:$D,3,0)</f>
        <v>52751347</v>
      </c>
      <c r="G17" s="26">
        <f>VLOOKUP(A17,'system TB 2017'!$A:$D,4,0)</f>
        <v>0</v>
      </c>
      <c r="H17" s="50">
        <f t="shared" si="1"/>
        <v>52751347</v>
      </c>
    </row>
    <row r="18" spans="1:8" ht="12.75" customHeight="1">
      <c r="A18" s="25" t="s">
        <v>160</v>
      </c>
      <c r="B18" s="25" t="s">
        <v>161</v>
      </c>
      <c r="C18" s="27">
        <f>VLOOKUP(A18,'System TB 2018'!$A:$D,3,0)</f>
        <v>1241220123</v>
      </c>
      <c r="D18" s="27">
        <f>VLOOKUP(A18,'System TB 2018'!$A:$D,4,0)</f>
        <v>0</v>
      </c>
      <c r="E18" s="27">
        <f t="shared" si="0"/>
        <v>1241220123</v>
      </c>
      <c r="F18" s="54">
        <f>VLOOKUP(A18,'system TB 2017'!$A:$D,3,0)</f>
        <v>1140860041</v>
      </c>
      <c r="G18" s="26">
        <f>VLOOKUP(A18,'system TB 2017'!$A:$D,4,0)</f>
        <v>0</v>
      </c>
      <c r="H18" s="50">
        <f t="shared" si="1"/>
        <v>1140860041</v>
      </c>
    </row>
    <row r="19" spans="1:8" ht="12.75" customHeight="1">
      <c r="A19" s="25" t="s">
        <v>162</v>
      </c>
      <c r="B19" s="25" t="s">
        <v>163</v>
      </c>
      <c r="C19" s="27">
        <f>VLOOKUP(A19,'System TB 2018'!$A:$D,3,0)</f>
        <v>75434215</v>
      </c>
      <c r="D19" s="27">
        <f>VLOOKUP(A19,'System TB 2018'!$A:$D,4,0)</f>
        <v>0</v>
      </c>
      <c r="E19" s="27">
        <f t="shared" si="0"/>
        <v>75434215</v>
      </c>
      <c r="F19" s="54">
        <f>VLOOKUP(A19,'system TB 2017'!$A:$D,3,0)</f>
        <v>60277498</v>
      </c>
      <c r="G19" s="26">
        <f>VLOOKUP(A19,'system TB 2017'!$A:$D,4,0)</f>
        <v>0</v>
      </c>
      <c r="H19" s="50">
        <f t="shared" si="1"/>
        <v>60277498</v>
      </c>
    </row>
    <row r="20" spans="1:8" ht="12.75" customHeight="1">
      <c r="A20" s="25" t="s">
        <v>164</v>
      </c>
      <c r="B20" s="25" t="s">
        <v>165</v>
      </c>
      <c r="C20" s="27">
        <f>VLOOKUP(A20,'System TB 2018'!$A:$D,3,0)</f>
        <v>41780039</v>
      </c>
      <c r="D20" s="27">
        <f>VLOOKUP(A20,'System TB 2018'!$A:$D,4,0)</f>
        <v>0</v>
      </c>
      <c r="E20" s="27">
        <f t="shared" si="0"/>
        <v>41780039</v>
      </c>
      <c r="F20" s="54">
        <f>VLOOKUP(A20,'system TB 2017'!$A:$D,3,0)</f>
        <v>35275865</v>
      </c>
      <c r="G20" s="26">
        <f>VLOOKUP(A20,'system TB 2017'!$A:$D,4,0)</f>
        <v>0</v>
      </c>
      <c r="H20" s="50">
        <f t="shared" si="1"/>
        <v>35275865</v>
      </c>
    </row>
    <row r="21" spans="1:8" ht="12.75" customHeight="1">
      <c r="A21" s="25" t="s">
        <v>166</v>
      </c>
      <c r="B21" s="25" t="s">
        <v>167</v>
      </c>
      <c r="C21" s="27">
        <f>VLOOKUP(A21,'System TB 2018'!$A:$D,3,0)</f>
        <v>41614746</v>
      </c>
      <c r="D21" s="27">
        <f>VLOOKUP(A21,'System TB 2018'!$A:$D,4,0)</f>
        <v>0</v>
      </c>
      <c r="E21" s="27">
        <f t="shared" si="0"/>
        <v>41614746</v>
      </c>
      <c r="F21" s="54">
        <f>VLOOKUP(A21,'system TB 2017'!$A:$D,3,0)</f>
        <v>35267651</v>
      </c>
      <c r="G21" s="26">
        <f>VLOOKUP(A21,'system TB 2017'!$A:$D,4,0)</f>
        <v>0</v>
      </c>
      <c r="H21" s="50">
        <f t="shared" si="1"/>
        <v>35267651</v>
      </c>
    </row>
    <row r="22" spans="1:8" ht="12.75" customHeight="1">
      <c r="A22" s="25" t="s">
        <v>168</v>
      </c>
      <c r="B22" s="25" t="s">
        <v>169</v>
      </c>
      <c r="C22" s="27">
        <f>VLOOKUP(A22,'System TB 2018'!$A:$D,3,0)</f>
        <v>60762736</v>
      </c>
      <c r="D22" s="27">
        <f>VLOOKUP(A22,'System TB 2018'!$A:$D,4,0)</f>
        <v>0</v>
      </c>
      <c r="E22" s="27">
        <f t="shared" si="0"/>
        <v>60762736</v>
      </c>
      <c r="F22" s="54">
        <f>VLOOKUP(A22,'system TB 2017'!$A:$D,3,0)</f>
        <v>54760018</v>
      </c>
      <c r="G22" s="26">
        <f>VLOOKUP(A22,'system TB 2017'!$A:$D,4,0)</f>
        <v>0</v>
      </c>
      <c r="H22" s="50">
        <f t="shared" si="1"/>
        <v>54760018</v>
      </c>
    </row>
    <row r="23" spans="1:8" ht="12.75" customHeight="1">
      <c r="A23" s="25" t="s">
        <v>170</v>
      </c>
      <c r="B23" s="25" t="s">
        <v>171</v>
      </c>
      <c r="C23" s="27">
        <f>VLOOKUP(A23,'System TB 2018'!$A:$D,3,0)</f>
        <v>17344348</v>
      </c>
      <c r="D23" s="27">
        <f>VLOOKUP(A23,'System TB 2018'!$A:$D,4,0)</f>
        <v>0</v>
      </c>
      <c r="E23" s="27">
        <f t="shared" si="0"/>
        <v>17344348</v>
      </c>
      <c r="F23" s="54">
        <f>VLOOKUP(A23,'system TB 2017'!$A:$D,3,0)</f>
        <v>17949850</v>
      </c>
      <c r="G23" s="26">
        <f>VLOOKUP(A23,'system TB 2017'!$A:$D,4,0)</f>
        <v>0</v>
      </c>
      <c r="H23" s="50">
        <f t="shared" si="1"/>
        <v>17949850</v>
      </c>
    </row>
    <row r="24" spans="1:8" ht="12.75" customHeight="1">
      <c r="A24" s="25" t="s">
        <v>172</v>
      </c>
      <c r="B24" s="25" t="s">
        <v>173</v>
      </c>
      <c r="C24" s="27">
        <f>VLOOKUP(A24,'System TB 2018'!$A:$D,3,0)</f>
        <v>10056154</v>
      </c>
      <c r="D24" s="27">
        <f>VLOOKUP(A24,'System TB 2018'!$A:$D,4,0)</f>
        <v>0</v>
      </c>
      <c r="E24" s="27">
        <f t="shared" si="0"/>
        <v>10056154</v>
      </c>
      <c r="F24" s="54">
        <f>VLOOKUP(A24,'system TB 2017'!$A:$D,3,0)</f>
        <v>9440122</v>
      </c>
      <c r="G24" s="26">
        <f>VLOOKUP(A24,'system TB 2017'!$A:$D,4,0)</f>
        <v>0</v>
      </c>
      <c r="H24" s="50">
        <f t="shared" si="1"/>
        <v>9440122</v>
      </c>
    </row>
    <row r="25" spans="1:8" ht="12.75" customHeight="1">
      <c r="A25" s="25" t="s">
        <v>174</v>
      </c>
      <c r="B25" s="25" t="s">
        <v>175</v>
      </c>
      <c r="C25" s="27">
        <f>VLOOKUP(A25,'System TB 2018'!$A:$D,3,0)</f>
        <v>65267549</v>
      </c>
      <c r="D25" s="27">
        <f>VLOOKUP(A25,'System TB 2018'!$A:$D,4,0)</f>
        <v>0</v>
      </c>
      <c r="E25" s="27">
        <f t="shared" si="0"/>
        <v>65267549</v>
      </c>
      <c r="F25" s="54">
        <f>VLOOKUP(A25,'system TB 2017'!$A:$D,3,0)</f>
        <v>53368804</v>
      </c>
      <c r="G25" s="26">
        <f>VLOOKUP(A25,'system TB 2017'!$A:$D,4,0)</f>
        <v>0</v>
      </c>
      <c r="H25" s="50">
        <f t="shared" si="1"/>
        <v>53368804</v>
      </c>
    </row>
    <row r="26" spans="1:8" ht="12.75" customHeight="1">
      <c r="A26" s="25" t="s">
        <v>176</v>
      </c>
      <c r="B26" s="25" t="s">
        <v>177</v>
      </c>
      <c r="C26" s="27">
        <f>VLOOKUP(A26,'System TB 2018'!$A:$D,3,0)</f>
        <v>24346265</v>
      </c>
      <c r="D26" s="27">
        <f>VLOOKUP(A26,'System TB 2018'!$A:$D,4,0)</f>
        <v>0</v>
      </c>
      <c r="E26" s="27">
        <f t="shared" si="0"/>
        <v>24346265</v>
      </c>
      <c r="F26" s="54">
        <f>VLOOKUP(A26,'system TB 2017'!$A:$D,3,0)</f>
        <v>21306577</v>
      </c>
      <c r="G26" s="26">
        <f>VLOOKUP(A26,'system TB 2017'!$A:$D,4,0)</f>
        <v>0</v>
      </c>
      <c r="H26" s="50">
        <f t="shared" si="1"/>
        <v>21306577</v>
      </c>
    </row>
    <row r="27" spans="1:8" ht="12.75" customHeight="1">
      <c r="A27" s="25" t="s">
        <v>178</v>
      </c>
      <c r="B27" s="25" t="s">
        <v>179</v>
      </c>
      <c r="C27" s="27">
        <f>VLOOKUP(A27,'System TB 2018'!$A:$D,3,0)</f>
        <v>50433120</v>
      </c>
      <c r="D27" s="27">
        <f>VLOOKUP(A27,'System TB 2018'!$A:$D,4,0)</f>
        <v>0</v>
      </c>
      <c r="E27" s="27">
        <f t="shared" si="0"/>
        <v>50433120</v>
      </c>
      <c r="F27" s="54">
        <f>VLOOKUP(A27,'system TB 2017'!$A:$D,3,0)</f>
        <v>45904809</v>
      </c>
      <c r="G27" s="26">
        <f>VLOOKUP(A27,'system TB 2017'!$A:$D,4,0)</f>
        <v>0</v>
      </c>
      <c r="H27" s="50">
        <f t="shared" si="1"/>
        <v>45904809</v>
      </c>
    </row>
    <row r="28" spans="1:8" ht="12.75" customHeight="1">
      <c r="A28" s="25" t="s">
        <v>180</v>
      </c>
      <c r="B28" s="25" t="s">
        <v>181</v>
      </c>
      <c r="C28" s="27">
        <f>VLOOKUP(A28,'System TB 2018'!$A:$D,3,0)</f>
        <v>1833899</v>
      </c>
      <c r="D28" s="27">
        <f>VLOOKUP(A28,'System TB 2018'!$A:$D,4,0)</f>
        <v>0</v>
      </c>
      <c r="E28" s="27">
        <f t="shared" si="0"/>
        <v>1833899</v>
      </c>
      <c r="F28" s="54">
        <f>VLOOKUP(A28,'system TB 2017'!$A:$D,3,0)</f>
        <v>2721226</v>
      </c>
      <c r="G28" s="26">
        <f>VLOOKUP(A28,'system TB 2017'!$A:$D,4,0)</f>
        <v>0</v>
      </c>
      <c r="H28" s="50">
        <f t="shared" si="1"/>
        <v>2721226</v>
      </c>
    </row>
    <row r="29" spans="1:8" ht="12.75" customHeight="1">
      <c r="A29" s="25" t="s">
        <v>182</v>
      </c>
      <c r="B29" s="25" t="s">
        <v>183</v>
      </c>
      <c r="C29" s="27">
        <f>VLOOKUP(A29,'System TB 2018'!$A:$D,3,0)</f>
        <v>2820762</v>
      </c>
      <c r="D29" s="27">
        <f>VLOOKUP(A29,'System TB 2018'!$A:$D,4,0)</f>
        <v>0</v>
      </c>
      <c r="E29" s="27">
        <f t="shared" si="0"/>
        <v>2820762</v>
      </c>
      <c r="F29" s="54">
        <f>VLOOKUP(A29,'system TB 2017'!$A:$D,3,0)</f>
        <v>1657413</v>
      </c>
      <c r="G29" s="26">
        <f>VLOOKUP(A29,'system TB 2017'!$A:$D,4,0)</f>
        <v>0</v>
      </c>
      <c r="H29" s="50">
        <f t="shared" si="1"/>
        <v>1657413</v>
      </c>
    </row>
    <row r="30" spans="1:8" ht="12.75" customHeight="1">
      <c r="A30" s="25" t="s">
        <v>184</v>
      </c>
      <c r="B30" s="25" t="s">
        <v>185</v>
      </c>
      <c r="C30" s="27">
        <f>VLOOKUP(A30,'System TB 2018'!$A:$D,3,0)</f>
        <v>64007031</v>
      </c>
      <c r="D30" s="27">
        <f>VLOOKUP(A30,'System TB 2018'!$A:$D,4,0)</f>
        <v>0</v>
      </c>
      <c r="E30" s="27">
        <f t="shared" si="0"/>
        <v>64007031</v>
      </c>
      <c r="F30" s="54">
        <f>VLOOKUP(A30,'system TB 2017'!$A:$D,3,0)</f>
        <v>53595822</v>
      </c>
      <c r="G30" s="26">
        <f>VLOOKUP(A30,'system TB 2017'!$A:$D,4,0)</f>
        <v>0</v>
      </c>
      <c r="H30" s="50">
        <f t="shared" si="1"/>
        <v>53595822</v>
      </c>
    </row>
    <row r="31" spans="1:8" ht="12.75" customHeight="1">
      <c r="A31" s="25" t="s">
        <v>186</v>
      </c>
      <c r="B31" s="25" t="s">
        <v>187</v>
      </c>
      <c r="C31" s="27">
        <f>VLOOKUP(A31,'System TB 2018'!$A:$D,3,0)</f>
        <v>3846111421</v>
      </c>
      <c r="D31" s="27">
        <f>VLOOKUP(A31,'System TB 2018'!$A:$D,4,0)</f>
        <v>0</v>
      </c>
      <c r="E31" s="27">
        <f t="shared" si="0"/>
        <v>3846111421</v>
      </c>
      <c r="F31" s="54">
        <f>VLOOKUP(A31,'system TB 2017'!$A:$D,3,0)</f>
        <v>3797790295</v>
      </c>
      <c r="G31" s="26">
        <f>VLOOKUP(A31,'system TB 2017'!$A:$D,4,0)</f>
        <v>0</v>
      </c>
      <c r="H31" s="50">
        <f t="shared" si="1"/>
        <v>3797790295</v>
      </c>
    </row>
    <row r="32" spans="1:8" ht="12.75" customHeight="1">
      <c r="A32" s="25" t="s">
        <v>188</v>
      </c>
      <c r="B32" s="25" t="s">
        <v>189</v>
      </c>
      <c r="C32" s="27">
        <f>VLOOKUP(A32,'System TB 2018'!$A:$D,3,0)</f>
        <v>46670</v>
      </c>
      <c r="D32" s="27">
        <f>VLOOKUP(A32,'System TB 2018'!$A:$D,4,0)</f>
        <v>0</v>
      </c>
      <c r="E32" s="27">
        <f t="shared" si="0"/>
        <v>46670</v>
      </c>
      <c r="F32" s="54">
        <f>VLOOKUP(A32,'system TB 2017'!$A:$D,3,0)</f>
        <v>46670</v>
      </c>
      <c r="G32" s="26">
        <f>VLOOKUP(A32,'system TB 2017'!$A:$D,4,0)</f>
        <v>0</v>
      </c>
      <c r="H32" s="50">
        <f t="shared" si="1"/>
        <v>46670</v>
      </c>
    </row>
    <row r="33" spans="1:8" ht="12.75" customHeight="1">
      <c r="A33" s="25" t="s">
        <v>190</v>
      </c>
      <c r="B33" s="25" t="s">
        <v>191</v>
      </c>
      <c r="C33" s="27">
        <f>VLOOKUP(A33,'System TB 2018'!$A:$D,3,0)</f>
        <v>0</v>
      </c>
      <c r="D33" s="27">
        <f>VLOOKUP(A33,'System TB 2018'!$A:$D,4,0)</f>
        <v>0</v>
      </c>
      <c r="E33" s="27">
        <f t="shared" si="0"/>
        <v>0</v>
      </c>
      <c r="F33" s="54">
        <f>VLOOKUP(A33,'system TB 2017'!$A:$D,3,0)</f>
        <v>9800</v>
      </c>
      <c r="G33" s="26">
        <f>VLOOKUP(A33,'system TB 2017'!$A:$D,4,0)</f>
        <v>0</v>
      </c>
      <c r="H33" s="50">
        <f t="shared" si="1"/>
        <v>9800</v>
      </c>
    </row>
    <row r="34" spans="1:8" ht="12.75" customHeight="1">
      <c r="A34" s="25" t="s">
        <v>192</v>
      </c>
      <c r="B34" s="25" t="s">
        <v>193</v>
      </c>
      <c r="C34" s="27">
        <f>VLOOKUP(A34,'System TB 2018'!$A:$D,3,0)</f>
        <v>59633</v>
      </c>
      <c r="D34" s="27">
        <f>VLOOKUP(A34,'System TB 2018'!$A:$D,4,0)</f>
        <v>0</v>
      </c>
      <c r="E34" s="27">
        <f t="shared" si="0"/>
        <v>59633</v>
      </c>
      <c r="F34" s="54">
        <f>VLOOKUP(A34,'system TB 2017'!$A:$D,3,0)</f>
        <v>93833</v>
      </c>
      <c r="G34" s="26">
        <f>VLOOKUP(A34,'system TB 2017'!$A:$D,4,0)</f>
        <v>0</v>
      </c>
      <c r="H34" s="50">
        <f t="shared" si="1"/>
        <v>93833</v>
      </c>
    </row>
    <row r="35" spans="1:8" ht="12.75" customHeight="1">
      <c r="A35" s="25" t="s">
        <v>195</v>
      </c>
      <c r="B35" s="25" t="s">
        <v>135</v>
      </c>
      <c r="C35" s="27">
        <f>VLOOKUP(A35,'System TB 2018'!$A:$D,3,0)</f>
        <v>2267309</v>
      </c>
      <c r="D35" s="27">
        <f>VLOOKUP(A35,'System TB 2018'!$A:$D,4,0)</f>
        <v>0</v>
      </c>
      <c r="E35" s="27">
        <f t="shared" si="0"/>
        <v>2267309</v>
      </c>
      <c r="F35" s="54">
        <f>VLOOKUP(A35,'system TB 2017'!$A:$D,3,0)</f>
        <v>1305555</v>
      </c>
      <c r="G35" s="26">
        <f>VLOOKUP(A35,'system TB 2017'!$A:$D,4,0)</f>
        <v>0</v>
      </c>
      <c r="H35" s="50">
        <f t="shared" si="1"/>
        <v>1305555</v>
      </c>
    </row>
    <row r="36" spans="1:8" ht="12.75" customHeight="1">
      <c r="A36" s="25" t="s">
        <v>196</v>
      </c>
      <c r="B36" s="25" t="s">
        <v>137</v>
      </c>
      <c r="C36" s="27">
        <f>VLOOKUP(A36,'System TB 2018'!$A:$D,3,0)</f>
        <v>17847</v>
      </c>
      <c r="D36" s="27">
        <f>VLOOKUP(A36,'System TB 2018'!$A:$D,4,0)</f>
        <v>0</v>
      </c>
      <c r="E36" s="27">
        <f t="shared" si="0"/>
        <v>17847</v>
      </c>
      <c r="F36" s="54">
        <f>VLOOKUP(A36,'system TB 2017'!$A:$D,3,0)</f>
        <v>28194824</v>
      </c>
      <c r="G36" s="26">
        <f>VLOOKUP(A36,'system TB 2017'!$A:$D,4,0)</f>
        <v>0</v>
      </c>
      <c r="H36" s="50">
        <f t="shared" si="1"/>
        <v>28194824</v>
      </c>
    </row>
    <row r="37" spans="1:8" ht="12.75" customHeight="1">
      <c r="A37" s="25" t="s">
        <v>197</v>
      </c>
      <c r="B37" s="25" t="s">
        <v>139</v>
      </c>
      <c r="C37" s="27">
        <f>VLOOKUP(A37,'System TB 2018'!$A:$D,3,0)</f>
        <v>207975</v>
      </c>
      <c r="D37" s="27">
        <f>VLOOKUP(A37,'System TB 2018'!$A:$D,4,0)</f>
        <v>0</v>
      </c>
      <c r="E37" s="27">
        <f t="shared" si="0"/>
        <v>207975</v>
      </c>
      <c r="F37" s="54">
        <f>VLOOKUP(A37,'system TB 2017'!$A:$D,3,0)</f>
        <v>1248543</v>
      </c>
      <c r="G37" s="26">
        <f>VLOOKUP(A37,'system TB 2017'!$A:$D,4,0)</f>
        <v>0</v>
      </c>
      <c r="H37" s="50">
        <f t="shared" si="1"/>
        <v>1248543</v>
      </c>
    </row>
    <row r="38" spans="1:8" ht="12.75" customHeight="1">
      <c r="A38" s="25" t="s">
        <v>198</v>
      </c>
      <c r="B38" s="25" t="s">
        <v>141</v>
      </c>
      <c r="C38" s="27">
        <f>VLOOKUP(A38,'System TB 2018'!$A:$D,3,0)</f>
        <v>23298</v>
      </c>
      <c r="D38" s="27">
        <f>VLOOKUP(A38,'System TB 2018'!$A:$D,4,0)</f>
        <v>0</v>
      </c>
      <c r="E38" s="27">
        <f t="shared" si="0"/>
        <v>23298</v>
      </c>
      <c r="F38" s="54">
        <f>VLOOKUP(A38,'system TB 2017'!$A:$D,3,0)</f>
        <v>51276</v>
      </c>
      <c r="G38" s="26">
        <f>VLOOKUP(A38,'system TB 2017'!$A:$D,4,0)</f>
        <v>0</v>
      </c>
      <c r="H38" s="50">
        <f t="shared" si="1"/>
        <v>51276</v>
      </c>
    </row>
    <row r="39" spans="1:8" ht="12.75" customHeight="1">
      <c r="A39" s="25" t="s">
        <v>199</v>
      </c>
      <c r="B39" s="25" t="s">
        <v>143</v>
      </c>
      <c r="C39" s="27">
        <f>VLOOKUP(A39,'System TB 2018'!$A:$D,3,0)</f>
        <v>51340197</v>
      </c>
      <c r="D39" s="27">
        <f>VLOOKUP(A39,'System TB 2018'!$A:$D,4,0)</f>
        <v>0</v>
      </c>
      <c r="E39" s="27">
        <f t="shared" si="0"/>
        <v>51340197</v>
      </c>
      <c r="F39" s="54">
        <f>VLOOKUP(A39,'system TB 2017'!$A:$D,3,0)</f>
        <v>10568708</v>
      </c>
      <c r="G39" s="26">
        <f>VLOOKUP(A39,'system TB 2017'!$A:$D,4,0)</f>
        <v>0</v>
      </c>
      <c r="H39" s="50">
        <f t="shared" si="1"/>
        <v>10568708</v>
      </c>
    </row>
    <row r="40" spans="1:8" ht="12.75" customHeight="1">
      <c r="A40" s="25" t="s">
        <v>200</v>
      </c>
      <c r="B40" s="25" t="s">
        <v>145</v>
      </c>
      <c r="C40" s="27">
        <f>VLOOKUP(A40,'System TB 2018'!$A:$D,3,0)</f>
        <v>2959231</v>
      </c>
      <c r="D40" s="27">
        <f>VLOOKUP(A40,'System TB 2018'!$A:$D,4,0)</f>
        <v>0</v>
      </c>
      <c r="E40" s="27">
        <f t="shared" si="0"/>
        <v>2959231</v>
      </c>
      <c r="F40" s="54">
        <f>VLOOKUP(A40,'system TB 2017'!$A:$D,3,0)</f>
        <v>1102864</v>
      </c>
      <c r="G40" s="26">
        <f>VLOOKUP(A40,'system TB 2017'!$A:$D,4,0)</f>
        <v>0</v>
      </c>
      <c r="H40" s="50">
        <f t="shared" si="1"/>
        <v>1102864</v>
      </c>
    </row>
    <row r="41" spans="1:8" ht="12.75" customHeight="1">
      <c r="A41" s="25" t="s">
        <v>201</v>
      </c>
      <c r="B41" s="25" t="s">
        <v>147</v>
      </c>
      <c r="C41" s="27">
        <f>VLOOKUP(A41,'System TB 2018'!$A:$D,3,0)</f>
        <v>19844035</v>
      </c>
      <c r="D41" s="27">
        <f>VLOOKUP(A41,'System TB 2018'!$A:$D,4,0)</f>
        <v>0</v>
      </c>
      <c r="E41" s="27">
        <f t="shared" si="0"/>
        <v>19844035</v>
      </c>
      <c r="F41" s="54">
        <f>VLOOKUP(A41,'system TB 2017'!$A:$D,3,0)</f>
        <v>179</v>
      </c>
      <c r="G41" s="26">
        <f>VLOOKUP(A41,'system TB 2017'!$A:$D,4,0)</f>
        <v>0</v>
      </c>
      <c r="H41" s="50">
        <f t="shared" si="1"/>
        <v>179</v>
      </c>
    </row>
    <row r="42" spans="1:8" ht="12.75" customHeight="1">
      <c r="A42" s="25" t="s">
        <v>202</v>
      </c>
      <c r="B42" s="25" t="s">
        <v>149</v>
      </c>
      <c r="C42" s="27">
        <f>VLOOKUP(A42,'System TB 2018'!$A:$D,3,0)</f>
        <v>0</v>
      </c>
      <c r="D42" s="27">
        <f>VLOOKUP(A42,'System TB 2018'!$A:$D,4,0)</f>
        <v>138398</v>
      </c>
      <c r="E42" s="27">
        <f t="shared" si="0"/>
        <v>-138398</v>
      </c>
      <c r="F42" s="54">
        <f>VLOOKUP(A42,'system TB 2017'!$A:$D,3,0)</f>
        <v>41120488</v>
      </c>
      <c r="G42" s="26">
        <f>VLOOKUP(A42,'system TB 2017'!$A:$D,4,0)</f>
        <v>0</v>
      </c>
      <c r="H42" s="50">
        <f t="shared" si="1"/>
        <v>41120488</v>
      </c>
    </row>
    <row r="43" spans="1:8" ht="12.75" customHeight="1">
      <c r="A43" s="25" t="s">
        <v>203</v>
      </c>
      <c r="B43" s="25" t="s">
        <v>151</v>
      </c>
      <c r="C43" s="27">
        <f>VLOOKUP(A43,'System TB 2018'!$A:$D,3,0)</f>
        <v>324086</v>
      </c>
      <c r="D43" s="27">
        <f>VLOOKUP(A43,'System TB 2018'!$A:$D,4,0)</f>
        <v>0</v>
      </c>
      <c r="E43" s="27">
        <f t="shared" si="0"/>
        <v>324086</v>
      </c>
      <c r="F43" s="54">
        <f>VLOOKUP(A43,'system TB 2017'!$A:$D,3,0)</f>
        <v>5268217</v>
      </c>
      <c r="G43" s="26">
        <f>VLOOKUP(A43,'system TB 2017'!$A:$D,4,0)</f>
        <v>0</v>
      </c>
      <c r="H43" s="50">
        <f t="shared" si="1"/>
        <v>5268217</v>
      </c>
    </row>
    <row r="44" spans="1:8" ht="12.75" customHeight="1">
      <c r="A44" s="25" t="s">
        <v>204</v>
      </c>
      <c r="B44" s="25" t="s">
        <v>153</v>
      </c>
      <c r="C44" s="27">
        <f>VLOOKUP(A44,'System TB 2018'!$A:$D,3,0)</f>
        <v>35043794</v>
      </c>
      <c r="D44" s="27">
        <f>VLOOKUP(A44,'System TB 2018'!$A:$D,4,0)</f>
        <v>0</v>
      </c>
      <c r="E44" s="27">
        <f t="shared" si="0"/>
        <v>35043794</v>
      </c>
      <c r="F44" s="54">
        <f>VLOOKUP(A44,'system TB 2017'!$A:$D,3,0)</f>
        <v>14702801</v>
      </c>
      <c r="G44" s="26">
        <f>VLOOKUP(A44,'system TB 2017'!$A:$D,4,0)</f>
        <v>0</v>
      </c>
      <c r="H44" s="50">
        <f t="shared" si="1"/>
        <v>14702801</v>
      </c>
    </row>
    <row r="45" spans="1:8" ht="12.75" customHeight="1">
      <c r="A45" s="25" t="s">
        <v>205</v>
      </c>
      <c r="B45" s="25" t="s">
        <v>155</v>
      </c>
      <c r="C45" s="27">
        <f>VLOOKUP(A45,'System TB 2018'!$A:$D,3,0)</f>
        <v>20560702</v>
      </c>
      <c r="D45" s="27">
        <f>VLOOKUP(A45,'System TB 2018'!$A:$D,4,0)</f>
        <v>0</v>
      </c>
      <c r="E45" s="27">
        <f t="shared" si="0"/>
        <v>20560702</v>
      </c>
      <c r="F45" s="54">
        <f>VLOOKUP(A45,'system TB 2017'!$A:$D,3,0)</f>
        <v>15388645</v>
      </c>
      <c r="G45" s="26">
        <f>VLOOKUP(A45,'system TB 2017'!$A:$D,4,0)</f>
        <v>0</v>
      </c>
      <c r="H45" s="50">
        <f t="shared" si="1"/>
        <v>15388645</v>
      </c>
    </row>
    <row r="46" spans="1:8" ht="12.75" customHeight="1">
      <c r="A46" s="25" t="s">
        <v>206</v>
      </c>
      <c r="B46" s="25" t="s">
        <v>157</v>
      </c>
      <c r="C46" s="27">
        <f>VLOOKUP(A46,'System TB 2018'!$A:$D,3,0)</f>
        <v>31488472</v>
      </c>
      <c r="D46" s="27">
        <f>VLOOKUP(A46,'System TB 2018'!$A:$D,4,0)</f>
        <v>0</v>
      </c>
      <c r="E46" s="27">
        <f t="shared" si="0"/>
        <v>31488472</v>
      </c>
      <c r="F46" s="54">
        <f>VLOOKUP(A46,'system TB 2017'!$A:$D,3,0)</f>
        <v>15583620</v>
      </c>
      <c r="G46" s="26">
        <f>VLOOKUP(A46,'system TB 2017'!$A:$D,4,0)</f>
        <v>0</v>
      </c>
      <c r="H46" s="50">
        <f t="shared" si="1"/>
        <v>15583620</v>
      </c>
    </row>
    <row r="47" spans="1:8" ht="12.75" customHeight="1">
      <c r="A47" s="25" t="s">
        <v>207</v>
      </c>
      <c r="B47" s="25" t="s">
        <v>159</v>
      </c>
      <c r="C47" s="27">
        <f>VLOOKUP(A47,'System TB 2018'!$A:$D,3,0)</f>
        <v>15395376</v>
      </c>
      <c r="D47" s="27">
        <f>VLOOKUP(A47,'System TB 2018'!$A:$D,4,0)</f>
        <v>0</v>
      </c>
      <c r="E47" s="27">
        <f t="shared" si="0"/>
        <v>15395376</v>
      </c>
      <c r="F47" s="54">
        <f>VLOOKUP(A47,'system TB 2017'!$A:$D,3,0)</f>
        <v>103988896</v>
      </c>
      <c r="G47" s="26">
        <f>VLOOKUP(A47,'system TB 2017'!$A:$D,4,0)</f>
        <v>0</v>
      </c>
      <c r="H47" s="50">
        <f t="shared" si="1"/>
        <v>103988896</v>
      </c>
    </row>
    <row r="48" spans="1:8" ht="12.75" customHeight="1">
      <c r="A48" s="25" t="s">
        <v>208</v>
      </c>
      <c r="B48" s="25" t="s">
        <v>161</v>
      </c>
      <c r="C48" s="27">
        <f>VLOOKUP(A48,'System TB 2018'!$A:$D,3,0)</f>
        <v>1233182956</v>
      </c>
      <c r="D48" s="27">
        <f>VLOOKUP(A48,'System TB 2018'!$A:$D,4,0)</f>
        <v>0</v>
      </c>
      <c r="E48" s="27">
        <f t="shared" si="0"/>
        <v>1233182956</v>
      </c>
      <c r="F48" s="54">
        <f>VLOOKUP(A48,'system TB 2017'!$A:$D,3,0)</f>
        <v>990640625</v>
      </c>
      <c r="G48" s="26">
        <f>VLOOKUP(A48,'system TB 2017'!$A:$D,4,0)</f>
        <v>0</v>
      </c>
      <c r="H48" s="50">
        <f t="shared" si="1"/>
        <v>990640625</v>
      </c>
    </row>
    <row r="49" spans="1:8" ht="12.75" customHeight="1">
      <c r="A49" s="25" t="s">
        <v>209</v>
      </c>
      <c r="B49" s="25" t="s">
        <v>163</v>
      </c>
      <c r="C49" s="27">
        <f>VLOOKUP(A49,'System TB 2018'!$A:$D,3,0)</f>
        <v>8928236</v>
      </c>
      <c r="D49" s="27">
        <f>VLOOKUP(A49,'System TB 2018'!$A:$D,4,0)</f>
        <v>0</v>
      </c>
      <c r="E49" s="27">
        <f t="shared" si="0"/>
        <v>8928236</v>
      </c>
      <c r="F49" s="54">
        <f>VLOOKUP(A49,'system TB 2017'!$A:$D,3,0)</f>
        <v>351139</v>
      </c>
      <c r="G49" s="26">
        <f>VLOOKUP(A49,'system TB 2017'!$A:$D,4,0)</f>
        <v>0</v>
      </c>
      <c r="H49" s="50">
        <f t="shared" si="1"/>
        <v>351139</v>
      </c>
    </row>
    <row r="50" spans="1:8" ht="12.75" customHeight="1">
      <c r="A50" s="25" t="s">
        <v>210</v>
      </c>
      <c r="B50" s="25" t="s">
        <v>165</v>
      </c>
      <c r="C50" s="27">
        <f>VLOOKUP(A50,'System TB 2018'!$A:$D,3,0)</f>
        <v>7913734</v>
      </c>
      <c r="D50" s="27">
        <f>VLOOKUP(A50,'System TB 2018'!$A:$D,4,0)</f>
        <v>0</v>
      </c>
      <c r="E50" s="27">
        <f t="shared" si="0"/>
        <v>7913734</v>
      </c>
      <c r="F50" s="54">
        <f>VLOOKUP(A50,'system TB 2017'!$A:$D,3,0)</f>
        <v>9642202</v>
      </c>
      <c r="G50" s="26">
        <f>VLOOKUP(A50,'system TB 2017'!$A:$D,4,0)</f>
        <v>0</v>
      </c>
      <c r="H50" s="50">
        <f t="shared" si="1"/>
        <v>9642202</v>
      </c>
    </row>
    <row r="51" spans="1:8" ht="12.75" customHeight="1">
      <c r="A51" s="25" t="s">
        <v>211</v>
      </c>
      <c r="B51" s="25" t="s">
        <v>167</v>
      </c>
      <c r="C51" s="27">
        <f>VLOOKUP(A51,'System TB 2018'!$A:$D,3,0)</f>
        <v>4488042</v>
      </c>
      <c r="D51" s="27">
        <f>VLOOKUP(A51,'System TB 2018'!$A:$D,4,0)</f>
        <v>0</v>
      </c>
      <c r="E51" s="27">
        <f t="shared" si="0"/>
        <v>4488042</v>
      </c>
      <c r="F51" s="54">
        <f>VLOOKUP(A51,'system TB 2017'!$A:$D,3,0)</f>
        <v>2434655</v>
      </c>
      <c r="G51" s="26">
        <f>VLOOKUP(A51,'system TB 2017'!$A:$D,4,0)</f>
        <v>0</v>
      </c>
      <c r="H51" s="50">
        <f t="shared" si="1"/>
        <v>2434655</v>
      </c>
    </row>
    <row r="52" spans="1:8" ht="12.75" customHeight="1">
      <c r="A52" s="25" t="s">
        <v>212</v>
      </c>
      <c r="B52" s="25" t="s">
        <v>169</v>
      </c>
      <c r="C52" s="27">
        <f>VLOOKUP(A52,'System TB 2018'!$A:$D,3,0)</f>
        <v>1987383</v>
      </c>
      <c r="D52" s="27">
        <f>VLOOKUP(A52,'System TB 2018'!$A:$D,4,0)</f>
        <v>0</v>
      </c>
      <c r="E52" s="27">
        <f t="shared" si="0"/>
        <v>1987383</v>
      </c>
      <c r="F52" s="54">
        <f>VLOOKUP(A52,'system TB 2017'!$A:$D,3,0)</f>
        <v>127089830</v>
      </c>
      <c r="G52" s="26">
        <f>VLOOKUP(A52,'system TB 2017'!$A:$D,4,0)</f>
        <v>0</v>
      </c>
      <c r="H52" s="50">
        <f t="shared" si="1"/>
        <v>127089830</v>
      </c>
    </row>
    <row r="53" spans="1:8" ht="12.75" customHeight="1">
      <c r="A53" s="25" t="s">
        <v>213</v>
      </c>
      <c r="B53" s="25" t="s">
        <v>171</v>
      </c>
      <c r="C53" s="27">
        <f>VLOOKUP(A53,'System TB 2018'!$A:$D,3,0)</f>
        <v>749285</v>
      </c>
      <c r="D53" s="27">
        <f>VLOOKUP(A53,'System TB 2018'!$A:$D,4,0)</f>
        <v>0</v>
      </c>
      <c r="E53" s="27">
        <f t="shared" si="0"/>
        <v>749285</v>
      </c>
      <c r="F53" s="54">
        <f>VLOOKUP(A53,'system TB 2017'!$A:$D,3,0)</f>
        <v>3300550</v>
      </c>
      <c r="G53" s="26">
        <f>VLOOKUP(A53,'system TB 2017'!$A:$D,4,0)</f>
        <v>0</v>
      </c>
      <c r="H53" s="50">
        <f t="shared" si="1"/>
        <v>3300550</v>
      </c>
    </row>
    <row r="54" spans="1:8" ht="12.75" customHeight="1">
      <c r="A54" s="25" t="s">
        <v>214</v>
      </c>
      <c r="B54" s="25" t="s">
        <v>173</v>
      </c>
      <c r="C54" s="27">
        <f>VLOOKUP(A54,'System TB 2018'!$A:$D,3,0)</f>
        <v>2532166</v>
      </c>
      <c r="D54" s="27">
        <f>VLOOKUP(A54,'System TB 2018'!$A:$D,4,0)</f>
        <v>0</v>
      </c>
      <c r="E54" s="27">
        <f t="shared" si="0"/>
        <v>2532166</v>
      </c>
      <c r="F54" s="54">
        <f>VLOOKUP(A54,'system TB 2017'!$A:$D,3,0)</f>
        <v>2951285</v>
      </c>
      <c r="G54" s="26">
        <f>VLOOKUP(A54,'system TB 2017'!$A:$D,4,0)</f>
        <v>0</v>
      </c>
      <c r="H54" s="50">
        <f t="shared" si="1"/>
        <v>2951285</v>
      </c>
    </row>
    <row r="55" spans="1:8" ht="12.75" customHeight="1">
      <c r="A55" s="25" t="s">
        <v>215</v>
      </c>
      <c r="B55" s="25" t="s">
        <v>175</v>
      </c>
      <c r="C55" s="27">
        <f>VLOOKUP(A55,'System TB 2018'!$A:$D,3,0)</f>
        <v>21646038</v>
      </c>
      <c r="D55" s="27">
        <f>VLOOKUP(A55,'System TB 2018'!$A:$D,4,0)</f>
        <v>0</v>
      </c>
      <c r="E55" s="27">
        <f t="shared" si="0"/>
        <v>21646038</v>
      </c>
      <c r="F55" s="54">
        <f>VLOOKUP(A55,'system TB 2017'!$A:$D,3,0)</f>
        <v>10446361</v>
      </c>
      <c r="G55" s="26">
        <f>VLOOKUP(A55,'system TB 2017'!$A:$D,4,0)</f>
        <v>0</v>
      </c>
      <c r="H55" s="50">
        <f t="shared" si="1"/>
        <v>10446361</v>
      </c>
    </row>
    <row r="56" spans="1:8" ht="12.75" customHeight="1">
      <c r="A56" s="25" t="s">
        <v>216</v>
      </c>
      <c r="B56" s="25" t="s">
        <v>177</v>
      </c>
      <c r="C56" s="27">
        <f>VLOOKUP(A56,'System TB 2018'!$A:$D,3,0)</f>
        <v>957632</v>
      </c>
      <c r="D56" s="27">
        <f>VLOOKUP(A56,'System TB 2018'!$A:$D,4,0)</f>
        <v>0</v>
      </c>
      <c r="E56" s="27">
        <f t="shared" si="0"/>
        <v>957632</v>
      </c>
      <c r="F56" s="54">
        <f>VLOOKUP(A56,'system TB 2017'!$A:$D,3,0)</f>
        <v>1357616</v>
      </c>
      <c r="G56" s="26">
        <f>VLOOKUP(A56,'system TB 2017'!$A:$D,4,0)</f>
        <v>0</v>
      </c>
      <c r="H56" s="50">
        <f t="shared" si="1"/>
        <v>1357616</v>
      </c>
    </row>
    <row r="57" spans="1:8" ht="12.75" customHeight="1">
      <c r="A57" s="25" t="s">
        <v>217</v>
      </c>
      <c r="B57" s="25" t="s">
        <v>179</v>
      </c>
      <c r="C57" s="27">
        <f>VLOOKUP(A57,'System TB 2018'!$A:$D,3,0)</f>
        <v>1847169</v>
      </c>
      <c r="D57" s="27">
        <f>VLOOKUP(A57,'System TB 2018'!$A:$D,4,0)</f>
        <v>0</v>
      </c>
      <c r="E57" s="27">
        <f t="shared" si="0"/>
        <v>1847169</v>
      </c>
      <c r="F57" s="54">
        <f>VLOOKUP(A57,'system TB 2017'!$A:$D,3,0)</f>
        <v>214917</v>
      </c>
      <c r="G57" s="26">
        <f>VLOOKUP(A57,'system TB 2017'!$A:$D,4,0)</f>
        <v>0</v>
      </c>
      <c r="H57" s="50">
        <f t="shared" si="1"/>
        <v>214917</v>
      </c>
    </row>
    <row r="58" spans="1:8" ht="12.75" customHeight="1">
      <c r="A58" s="25" t="s">
        <v>218</v>
      </c>
      <c r="B58" s="25" t="s">
        <v>181</v>
      </c>
      <c r="C58" s="27">
        <f>VLOOKUP(A58,'System TB 2018'!$A:$D,3,0)</f>
        <v>143296</v>
      </c>
      <c r="D58" s="27">
        <f>VLOOKUP(A58,'System TB 2018'!$A:$D,4,0)</f>
        <v>0</v>
      </c>
      <c r="E58" s="27">
        <f t="shared" si="0"/>
        <v>143296</v>
      </c>
      <c r="F58" s="54">
        <f>VLOOKUP(A58,'system TB 2017'!$A:$D,3,0)</f>
        <v>312925</v>
      </c>
      <c r="G58" s="26">
        <f>VLOOKUP(A58,'system TB 2017'!$A:$D,4,0)</f>
        <v>0</v>
      </c>
      <c r="H58" s="50">
        <f t="shared" si="1"/>
        <v>312925</v>
      </c>
    </row>
    <row r="59" spans="1:8" ht="12.75" customHeight="1">
      <c r="A59" s="25" t="s">
        <v>219</v>
      </c>
      <c r="B59" s="25" t="s">
        <v>183</v>
      </c>
      <c r="C59" s="27">
        <f>VLOOKUP(A59,'System TB 2018'!$A:$D,3,0)</f>
        <v>190636</v>
      </c>
      <c r="D59" s="27">
        <f>VLOOKUP(A59,'System TB 2018'!$A:$D,4,0)</f>
        <v>0</v>
      </c>
      <c r="E59" s="27">
        <f t="shared" si="0"/>
        <v>190636</v>
      </c>
      <c r="F59" s="54">
        <f>VLOOKUP(A59,'system TB 2017'!$A:$D,3,0)</f>
        <v>2789</v>
      </c>
      <c r="G59" s="26">
        <f>VLOOKUP(A59,'system TB 2017'!$A:$D,4,0)</f>
        <v>0</v>
      </c>
      <c r="H59" s="50">
        <f t="shared" si="1"/>
        <v>2789</v>
      </c>
    </row>
    <row r="60" spans="1:8" ht="12.75" customHeight="1">
      <c r="A60" s="25" t="s">
        <v>220</v>
      </c>
      <c r="B60" s="25" t="s">
        <v>185</v>
      </c>
      <c r="C60" s="27">
        <f>VLOOKUP(A60,'System TB 2018'!$A:$D,3,0)</f>
        <v>380985</v>
      </c>
      <c r="D60" s="27">
        <f>VLOOKUP(A60,'System TB 2018'!$A:$D,4,0)</f>
        <v>0</v>
      </c>
      <c r="E60" s="27">
        <f t="shared" si="0"/>
        <v>380985</v>
      </c>
      <c r="F60" s="54">
        <f>VLOOKUP(A60,'system TB 2017'!$A:$D,3,0)</f>
        <v>4832233</v>
      </c>
      <c r="G60" s="26">
        <f>VLOOKUP(A60,'system TB 2017'!$A:$D,4,0)</f>
        <v>0</v>
      </c>
      <c r="H60" s="50">
        <f t="shared" si="1"/>
        <v>4832233</v>
      </c>
    </row>
    <row r="61" spans="1:8" ht="12.75" customHeight="1">
      <c r="A61" s="25" t="s">
        <v>221</v>
      </c>
      <c r="B61" s="25" t="s">
        <v>187</v>
      </c>
      <c r="C61" s="27">
        <f>VLOOKUP(A61,'System TB 2018'!$A:$D,3,0)</f>
        <v>5565050</v>
      </c>
      <c r="D61" s="27">
        <f>VLOOKUP(A61,'System TB 2018'!$A:$D,4,0)</f>
        <v>0</v>
      </c>
      <c r="E61" s="27">
        <f t="shared" si="0"/>
        <v>5565050</v>
      </c>
      <c r="F61" s="54">
        <f>VLOOKUP(A61,'system TB 2017'!$A:$D,3,0)</f>
        <v>6084470</v>
      </c>
      <c r="G61" s="26">
        <f>VLOOKUP(A61,'system TB 2017'!$A:$D,4,0)</f>
        <v>0</v>
      </c>
      <c r="H61" s="50">
        <f t="shared" si="1"/>
        <v>6084470</v>
      </c>
    </row>
    <row r="62" spans="1:8" ht="12.75" customHeight="1">
      <c r="A62" s="25" t="s">
        <v>222</v>
      </c>
      <c r="B62" s="25" t="s">
        <v>223</v>
      </c>
      <c r="C62" s="27">
        <f>VLOOKUP(A62,'System TB 2018'!$A:$D,3,0)</f>
        <v>10969376</v>
      </c>
      <c r="D62" s="27">
        <f>VLOOKUP(A62,'System TB 2018'!$A:$D,4,0)</f>
        <v>0</v>
      </c>
      <c r="E62" s="27">
        <f t="shared" si="0"/>
        <v>10969376</v>
      </c>
      <c r="F62" s="54">
        <f>VLOOKUP(A62,'system TB 2017'!$A:$D,3,0)</f>
        <v>3000968</v>
      </c>
      <c r="G62" s="26">
        <f>VLOOKUP(A62,'system TB 2017'!$A:$D,4,0)</f>
        <v>0</v>
      </c>
      <c r="H62" s="50">
        <f t="shared" si="1"/>
        <v>3000968</v>
      </c>
    </row>
    <row r="63" spans="1:8" ht="12.75" customHeight="1">
      <c r="A63" s="25" t="s">
        <v>224</v>
      </c>
      <c r="B63" s="25" t="s">
        <v>225</v>
      </c>
      <c r="C63" s="27">
        <f>VLOOKUP(A63,'System TB 2018'!$A:$D,3,0)</f>
        <v>1474750</v>
      </c>
      <c r="D63" s="27">
        <f>VLOOKUP(A63,'System TB 2018'!$A:$D,4,0)</f>
        <v>0</v>
      </c>
      <c r="E63" s="27">
        <f t="shared" si="0"/>
        <v>1474750</v>
      </c>
      <c r="F63" s="54">
        <f>VLOOKUP(A63,'system TB 2017'!$A:$D,3,0)</f>
        <v>687569</v>
      </c>
      <c r="G63" s="26">
        <f>VLOOKUP(A63,'system TB 2017'!$A:$D,4,0)</f>
        <v>0</v>
      </c>
      <c r="H63" s="50">
        <f t="shared" si="1"/>
        <v>687569</v>
      </c>
    </row>
    <row r="64" spans="1:8" ht="12.75" customHeight="1">
      <c r="A64" s="25" t="s">
        <v>226</v>
      </c>
      <c r="B64" s="25" t="s">
        <v>227</v>
      </c>
      <c r="C64" s="27">
        <f>VLOOKUP(A64,'System TB 2018'!$A:$D,3,0)</f>
        <v>4026017</v>
      </c>
      <c r="D64" s="27">
        <f>VLOOKUP(A64,'System TB 2018'!$A:$D,4,0)</f>
        <v>0</v>
      </c>
      <c r="E64" s="27">
        <f t="shared" si="0"/>
        <v>4026017</v>
      </c>
      <c r="F64" s="54">
        <f>VLOOKUP(A64,'system TB 2017'!$A:$D,3,0)</f>
        <v>2140435</v>
      </c>
      <c r="G64" s="26">
        <f>VLOOKUP(A64,'system TB 2017'!$A:$D,4,0)</f>
        <v>0</v>
      </c>
      <c r="H64" s="50">
        <f t="shared" si="1"/>
        <v>2140435</v>
      </c>
    </row>
    <row r="65" spans="1:8" ht="12.75" customHeight="1">
      <c r="A65" s="25" t="s">
        <v>228</v>
      </c>
      <c r="B65" s="25" t="s">
        <v>229</v>
      </c>
      <c r="C65" s="27">
        <f>VLOOKUP(A65,'System TB 2018'!$A:$D,3,0)</f>
        <v>1767721</v>
      </c>
      <c r="D65" s="27">
        <f>VLOOKUP(A65,'System TB 2018'!$A:$D,4,0)</f>
        <v>0</v>
      </c>
      <c r="E65" s="27">
        <f t="shared" si="0"/>
        <v>1767721</v>
      </c>
      <c r="F65" s="54">
        <f>VLOOKUP(A65,'system TB 2017'!$A:$D,3,0)</f>
        <v>6134</v>
      </c>
      <c r="G65" s="26">
        <f>VLOOKUP(A65,'system TB 2017'!$A:$D,4,0)</f>
        <v>0</v>
      </c>
      <c r="H65" s="50">
        <f t="shared" si="1"/>
        <v>6134</v>
      </c>
    </row>
    <row r="66" spans="1:8" ht="12.75" customHeight="1">
      <c r="A66" s="25" t="s">
        <v>230</v>
      </c>
      <c r="B66" s="25" t="s">
        <v>231</v>
      </c>
      <c r="C66" s="27">
        <f>VLOOKUP(A66,'System TB 2018'!$A:$D,3,0)</f>
        <v>3694105</v>
      </c>
      <c r="D66" s="27">
        <f>VLOOKUP(A66,'System TB 2018'!$A:$D,4,0)</f>
        <v>0</v>
      </c>
      <c r="E66" s="27">
        <f t="shared" si="0"/>
        <v>3694105</v>
      </c>
      <c r="F66" s="54">
        <f>VLOOKUP(A66,'system TB 2017'!$A:$D,3,0)</f>
        <v>3445818</v>
      </c>
      <c r="G66" s="26">
        <f>VLOOKUP(A66,'system TB 2017'!$A:$D,4,0)</f>
        <v>0</v>
      </c>
      <c r="H66" s="50">
        <f t="shared" si="1"/>
        <v>3445818</v>
      </c>
    </row>
    <row r="67" spans="1:8" ht="12.75" customHeight="1">
      <c r="A67" s="25" t="s">
        <v>232</v>
      </c>
      <c r="B67" s="25" t="s">
        <v>233</v>
      </c>
      <c r="C67" s="27">
        <f>VLOOKUP(A67,'System TB 2018'!$A:$D,3,0)</f>
        <v>496386</v>
      </c>
      <c r="D67" s="27">
        <f>VLOOKUP(A67,'System TB 2018'!$A:$D,4,0)</f>
        <v>0</v>
      </c>
      <c r="E67" s="27">
        <f t="shared" si="0"/>
        <v>496386</v>
      </c>
      <c r="F67" s="54">
        <f>VLOOKUP(A67,'system TB 2017'!$A:$D,3,0)</f>
        <v>1027346</v>
      </c>
      <c r="G67" s="26">
        <f>VLOOKUP(A67,'system TB 2017'!$A:$D,4,0)</f>
        <v>0</v>
      </c>
      <c r="H67" s="50">
        <f t="shared" si="1"/>
        <v>1027346</v>
      </c>
    </row>
    <row r="68" spans="1:8" ht="12.75" customHeight="1">
      <c r="A68" s="25" t="s">
        <v>234</v>
      </c>
      <c r="B68" s="25" t="s">
        <v>235</v>
      </c>
      <c r="C68" s="27">
        <f>VLOOKUP(A68,'System TB 2018'!$A:$D,3,0)</f>
        <v>6875643</v>
      </c>
      <c r="D68" s="27">
        <f>VLOOKUP(A68,'System TB 2018'!$A:$D,4,0)</f>
        <v>0</v>
      </c>
      <c r="E68" s="27">
        <f aca="true" t="shared" si="2" ref="E68:E131">C68-D68</f>
        <v>6875643</v>
      </c>
      <c r="F68" s="54">
        <f>VLOOKUP(A68,'system TB 2017'!$A:$D,3,0)</f>
        <v>1229994</v>
      </c>
      <c r="G68" s="26">
        <f>VLOOKUP(A68,'system TB 2017'!$A:$D,4,0)</f>
        <v>0</v>
      </c>
      <c r="H68" s="50">
        <f aca="true" t="shared" si="3" ref="H68:H131">F68-G68</f>
        <v>1229994</v>
      </c>
    </row>
    <row r="69" spans="1:8" ht="12.75" customHeight="1">
      <c r="A69" s="25" t="s">
        <v>236</v>
      </c>
      <c r="B69" s="25" t="s">
        <v>237</v>
      </c>
      <c r="C69" s="27">
        <f>VLOOKUP(A69,'System TB 2018'!$A:$D,3,0)</f>
        <v>2135635</v>
      </c>
      <c r="D69" s="27">
        <f>VLOOKUP(A69,'System TB 2018'!$A:$D,4,0)</f>
        <v>0</v>
      </c>
      <c r="E69" s="27">
        <f t="shared" si="2"/>
        <v>2135635</v>
      </c>
      <c r="F69" s="54">
        <f>VLOOKUP(A69,'system TB 2017'!$A:$D,3,0)</f>
        <v>4146</v>
      </c>
      <c r="G69" s="26">
        <f>VLOOKUP(A69,'system TB 2017'!$A:$D,4,0)</f>
        <v>0</v>
      </c>
      <c r="H69" s="50">
        <f t="shared" si="3"/>
        <v>4146</v>
      </c>
    </row>
    <row r="70" spans="1:8" ht="12.75" customHeight="1">
      <c r="A70" s="25" t="s">
        <v>238</v>
      </c>
      <c r="B70" s="25" t="s">
        <v>239</v>
      </c>
      <c r="C70" s="27">
        <f>VLOOKUP(A70,'System TB 2018'!$A:$D,3,0)</f>
        <v>146662</v>
      </c>
      <c r="D70" s="27">
        <f>VLOOKUP(A70,'System TB 2018'!$A:$D,4,0)</f>
        <v>0</v>
      </c>
      <c r="E70" s="27">
        <f t="shared" si="2"/>
        <v>146662</v>
      </c>
      <c r="F70" s="54">
        <f>VLOOKUP(A70,'system TB 2017'!$A:$D,3,0)</f>
        <v>16446</v>
      </c>
      <c r="G70" s="26">
        <f>VLOOKUP(A70,'system TB 2017'!$A:$D,4,0)</f>
        <v>0</v>
      </c>
      <c r="H70" s="50">
        <f t="shared" si="3"/>
        <v>16446</v>
      </c>
    </row>
    <row r="71" spans="1:8" ht="12.75" customHeight="1">
      <c r="A71" s="25" t="s">
        <v>240</v>
      </c>
      <c r="B71" s="25" t="s">
        <v>189</v>
      </c>
      <c r="C71" s="27">
        <f>VLOOKUP(A71,'System TB 2018'!$A:$D,3,0)</f>
        <v>0</v>
      </c>
      <c r="D71" s="27">
        <f>VLOOKUP(A71,'System TB 2018'!$A:$D,4,0)</f>
        <v>0</v>
      </c>
      <c r="E71" s="27">
        <f t="shared" si="2"/>
        <v>0</v>
      </c>
      <c r="F71" s="54">
        <f>VLOOKUP(A71,'system TB 2017'!$A:$D,3,0)</f>
        <v>9799</v>
      </c>
      <c r="G71" s="26">
        <f>VLOOKUP(A71,'system TB 2017'!$A:$D,4,0)</f>
        <v>0</v>
      </c>
      <c r="H71" s="50">
        <f t="shared" si="3"/>
        <v>9799</v>
      </c>
    </row>
    <row r="72" spans="1:8" ht="12.75" customHeight="1">
      <c r="A72" s="25" t="s">
        <v>241</v>
      </c>
      <c r="B72" s="25" t="s">
        <v>242</v>
      </c>
      <c r="C72" s="27">
        <f>VLOOKUP(A72,'System TB 2018'!$A:$D,3,0)</f>
        <v>3095391</v>
      </c>
      <c r="D72" s="27">
        <f>VLOOKUP(A72,'System TB 2018'!$A:$D,4,0)</f>
        <v>0</v>
      </c>
      <c r="E72" s="27">
        <f t="shared" si="2"/>
        <v>3095391</v>
      </c>
      <c r="F72" s="54">
        <f>VLOOKUP(A72,'system TB 2017'!$A:$D,3,0)</f>
        <v>3332911</v>
      </c>
      <c r="G72" s="26">
        <f>VLOOKUP(A72,'system TB 2017'!$A:$D,4,0)</f>
        <v>0</v>
      </c>
      <c r="H72" s="50">
        <f t="shared" si="3"/>
        <v>3332911</v>
      </c>
    </row>
    <row r="73" spans="1:8" ht="12.75" customHeight="1">
      <c r="A73" s="25" t="s">
        <v>243</v>
      </c>
      <c r="B73" s="25" t="s">
        <v>244</v>
      </c>
      <c r="C73" s="27">
        <f>VLOOKUP(A73,'System TB 2018'!$A:$D,3,0)</f>
        <v>0</v>
      </c>
      <c r="D73" s="27">
        <f>VLOOKUP(A73,'System TB 2018'!$A:$D,4,0)</f>
        <v>13815</v>
      </c>
      <c r="E73" s="27">
        <f t="shared" si="2"/>
        <v>-13815</v>
      </c>
      <c r="F73" s="54">
        <f>VLOOKUP(A73,'system TB 2017'!$A:$D,3,0)</f>
        <v>39422</v>
      </c>
      <c r="G73" s="26">
        <f>VLOOKUP(A73,'system TB 2017'!$A:$D,4,0)</f>
        <v>0</v>
      </c>
      <c r="H73" s="50">
        <f t="shared" si="3"/>
        <v>39422</v>
      </c>
    </row>
    <row r="74" spans="1:8" ht="12.75" customHeight="1">
      <c r="A74" s="25" t="s">
        <v>245</v>
      </c>
      <c r="B74" s="25" t="s">
        <v>246</v>
      </c>
      <c r="C74" s="27">
        <f>VLOOKUP(A74,'System TB 2018'!$A:$D,3,0)</f>
        <v>247718</v>
      </c>
      <c r="D74" s="27">
        <f>VLOOKUP(A74,'System TB 2018'!$A:$D,4,0)</f>
        <v>0</v>
      </c>
      <c r="E74" s="27">
        <f t="shared" si="2"/>
        <v>247718</v>
      </c>
      <c r="F74" s="54">
        <f>VLOOKUP(A74,'system TB 2017'!$A:$D,3,0)</f>
        <v>542466</v>
      </c>
      <c r="G74" s="26">
        <f>VLOOKUP(A74,'system TB 2017'!$A:$D,4,0)</f>
        <v>0</v>
      </c>
      <c r="H74" s="50">
        <f t="shared" si="3"/>
        <v>542466</v>
      </c>
    </row>
    <row r="75" spans="1:8" ht="12.75" customHeight="1">
      <c r="A75" s="25" t="s">
        <v>247</v>
      </c>
      <c r="B75" s="25" t="s">
        <v>248</v>
      </c>
      <c r="C75" s="27">
        <f>VLOOKUP(A75,'System TB 2018'!$A:$D,3,0)</f>
        <v>774821</v>
      </c>
      <c r="D75" s="27">
        <f>VLOOKUP(A75,'System TB 2018'!$A:$D,4,0)</f>
        <v>0</v>
      </c>
      <c r="E75" s="27">
        <f t="shared" si="2"/>
        <v>774821</v>
      </c>
      <c r="F75" s="54">
        <f>VLOOKUP(A75,'system TB 2017'!$A:$D,3,0)</f>
        <v>494927</v>
      </c>
      <c r="G75" s="26">
        <f>VLOOKUP(A75,'system TB 2017'!$A:$D,4,0)</f>
        <v>0</v>
      </c>
      <c r="H75" s="50">
        <f t="shared" si="3"/>
        <v>494927</v>
      </c>
    </row>
    <row r="76" spans="1:8" ht="12.75" customHeight="1">
      <c r="A76" s="25" t="s">
        <v>249</v>
      </c>
      <c r="B76" s="25" t="s">
        <v>250</v>
      </c>
      <c r="C76" s="27">
        <f>VLOOKUP(A76,'System TB 2018'!$A:$D,3,0)</f>
        <v>1445959</v>
      </c>
      <c r="D76" s="27">
        <f>VLOOKUP(A76,'System TB 2018'!$A:$D,4,0)</f>
        <v>0</v>
      </c>
      <c r="E76" s="27">
        <f t="shared" si="2"/>
        <v>1445959</v>
      </c>
      <c r="F76" s="54">
        <f>VLOOKUP(A76,'system TB 2017'!$A:$D,3,0)</f>
        <v>761771</v>
      </c>
      <c r="G76" s="26">
        <f>VLOOKUP(A76,'system TB 2017'!$A:$D,4,0)</f>
        <v>0</v>
      </c>
      <c r="H76" s="50">
        <f t="shared" si="3"/>
        <v>761771</v>
      </c>
    </row>
    <row r="77" spans="1:8" ht="12.75" customHeight="1">
      <c r="A77" s="25" t="s">
        <v>251</v>
      </c>
      <c r="B77" s="25" t="s">
        <v>252</v>
      </c>
      <c r="C77" s="27">
        <f>VLOOKUP(A77,'System TB 2018'!$A:$D,3,0)</f>
        <v>289806</v>
      </c>
      <c r="D77" s="27">
        <f>VLOOKUP(A77,'System TB 2018'!$A:$D,4,0)</f>
        <v>0</v>
      </c>
      <c r="E77" s="27">
        <f t="shared" si="2"/>
        <v>289806</v>
      </c>
      <c r="F77" s="54">
        <f>VLOOKUP(A77,'system TB 2017'!$A:$D,3,0)</f>
        <v>3338400</v>
      </c>
      <c r="G77" s="26">
        <f>VLOOKUP(A77,'system TB 2017'!$A:$D,4,0)</f>
        <v>0</v>
      </c>
      <c r="H77" s="50">
        <f t="shared" si="3"/>
        <v>3338400</v>
      </c>
    </row>
    <row r="78" spans="1:8" ht="12.75" customHeight="1">
      <c r="A78" s="25" t="s">
        <v>253</v>
      </c>
      <c r="B78" s="25" t="s">
        <v>254</v>
      </c>
      <c r="C78" s="27">
        <f>VLOOKUP(A78,'System TB 2018'!$A:$D,3,0)</f>
        <v>122564</v>
      </c>
      <c r="D78" s="27">
        <f>VLOOKUP(A78,'System TB 2018'!$A:$D,4,0)</f>
        <v>0</v>
      </c>
      <c r="E78" s="27">
        <f t="shared" si="2"/>
        <v>122564</v>
      </c>
      <c r="F78" s="54">
        <f>VLOOKUP(A78,'system TB 2017'!$A:$D,3,0)</f>
        <v>48577</v>
      </c>
      <c r="G78" s="26">
        <f>VLOOKUP(A78,'system TB 2017'!$A:$D,4,0)</f>
        <v>0</v>
      </c>
      <c r="H78" s="50">
        <f t="shared" si="3"/>
        <v>48577</v>
      </c>
    </row>
    <row r="79" spans="1:8" ht="12.75" customHeight="1">
      <c r="A79" s="25" t="s">
        <v>255</v>
      </c>
      <c r="B79" s="25" t="s">
        <v>256</v>
      </c>
      <c r="C79" s="27">
        <f>VLOOKUP(A79,'System TB 2018'!$A:$D,3,0)</f>
        <v>828847</v>
      </c>
      <c r="D79" s="27">
        <f>VLOOKUP(A79,'System TB 2018'!$A:$D,4,0)</f>
        <v>0</v>
      </c>
      <c r="E79" s="27">
        <f t="shared" si="2"/>
        <v>828847</v>
      </c>
      <c r="F79" s="54">
        <f>VLOOKUP(A79,'system TB 2017'!$A:$D,3,0)</f>
        <v>5048488</v>
      </c>
      <c r="G79" s="26">
        <f>VLOOKUP(A79,'system TB 2017'!$A:$D,4,0)</f>
        <v>0</v>
      </c>
      <c r="H79" s="50">
        <f t="shared" si="3"/>
        <v>5048488</v>
      </c>
    </row>
    <row r="80" spans="1:8" ht="12.75" customHeight="1">
      <c r="A80" s="25" t="s">
        <v>257</v>
      </c>
      <c r="B80" s="25" t="s">
        <v>258</v>
      </c>
      <c r="C80" s="27">
        <f>VLOOKUP(A80,'System TB 2018'!$A:$D,3,0)</f>
        <v>149911</v>
      </c>
      <c r="D80" s="27">
        <f>VLOOKUP(A80,'System TB 2018'!$A:$D,4,0)</f>
        <v>0</v>
      </c>
      <c r="E80" s="27">
        <f t="shared" si="2"/>
        <v>149911</v>
      </c>
      <c r="F80" s="54">
        <f>VLOOKUP(A80,'system TB 2017'!$A:$D,3,0)</f>
        <v>18492</v>
      </c>
      <c r="G80" s="26">
        <f>VLOOKUP(A80,'system TB 2017'!$A:$D,4,0)</f>
        <v>0</v>
      </c>
      <c r="H80" s="50">
        <f t="shared" si="3"/>
        <v>18492</v>
      </c>
    </row>
    <row r="81" spans="1:8" ht="12.75" customHeight="1">
      <c r="A81" s="25" t="s">
        <v>259</v>
      </c>
      <c r="B81" s="25" t="s">
        <v>260</v>
      </c>
      <c r="C81" s="27">
        <f>VLOOKUP(A81,'System TB 2018'!$A:$D,3,0)</f>
        <v>10377380</v>
      </c>
      <c r="D81" s="27">
        <f>VLOOKUP(A81,'System TB 2018'!$A:$D,4,0)</f>
        <v>0</v>
      </c>
      <c r="E81" s="27">
        <f t="shared" si="2"/>
        <v>10377380</v>
      </c>
      <c r="F81" s="54">
        <f>VLOOKUP(A81,'system TB 2017'!$A:$D,3,0)</f>
        <v>2890326</v>
      </c>
      <c r="G81" s="26">
        <f>VLOOKUP(A81,'system TB 2017'!$A:$D,4,0)</f>
        <v>0</v>
      </c>
      <c r="H81" s="50">
        <f t="shared" si="3"/>
        <v>2890326</v>
      </c>
    </row>
    <row r="82" spans="1:8" ht="12.75" customHeight="1">
      <c r="A82" s="25" t="s">
        <v>261</v>
      </c>
      <c r="B82" s="25" t="s">
        <v>262</v>
      </c>
      <c r="C82" s="27">
        <f>VLOOKUP(A82,'System TB 2018'!$A:$D,3,0)</f>
        <v>2081533</v>
      </c>
      <c r="D82" s="27">
        <f>VLOOKUP(A82,'System TB 2018'!$A:$D,4,0)</f>
        <v>0</v>
      </c>
      <c r="E82" s="27">
        <f t="shared" si="2"/>
        <v>2081533</v>
      </c>
      <c r="F82" s="54">
        <f>VLOOKUP(A82,'system TB 2017'!$A:$D,3,0)</f>
        <v>1516857</v>
      </c>
      <c r="G82" s="26">
        <f>VLOOKUP(A82,'system TB 2017'!$A:$D,4,0)</f>
        <v>0</v>
      </c>
      <c r="H82" s="50">
        <f t="shared" si="3"/>
        <v>1516857</v>
      </c>
    </row>
    <row r="83" spans="1:8" ht="12.75" customHeight="1">
      <c r="A83" s="25" t="s">
        <v>263</v>
      </c>
      <c r="B83" s="25" t="s">
        <v>264</v>
      </c>
      <c r="C83" s="27">
        <f>VLOOKUP(A83,'System TB 2018'!$A:$D,3,0)</f>
        <v>70113</v>
      </c>
      <c r="D83" s="27">
        <f>VLOOKUP(A83,'System TB 2018'!$A:$D,4,0)</f>
        <v>0</v>
      </c>
      <c r="E83" s="27">
        <f t="shared" si="2"/>
        <v>70113</v>
      </c>
      <c r="F83" s="54">
        <f>VLOOKUP(A83,'system TB 2017'!$A:$D,3,0)</f>
        <v>4019888</v>
      </c>
      <c r="G83" s="26">
        <f>VLOOKUP(A83,'system TB 2017'!$A:$D,4,0)</f>
        <v>0</v>
      </c>
      <c r="H83" s="50">
        <f t="shared" si="3"/>
        <v>4019888</v>
      </c>
    </row>
    <row r="84" spans="1:8" ht="12.75" customHeight="1">
      <c r="A84" s="25" t="s">
        <v>265</v>
      </c>
      <c r="B84" s="25" t="s">
        <v>266</v>
      </c>
      <c r="C84" s="27">
        <f>VLOOKUP(A84,'System TB 2018'!$A:$D,3,0)</f>
        <v>4584</v>
      </c>
      <c r="D84" s="27">
        <f>VLOOKUP(A84,'System TB 2018'!$A:$D,4,0)</f>
        <v>0</v>
      </c>
      <c r="E84" s="27">
        <f t="shared" si="2"/>
        <v>4584</v>
      </c>
      <c r="F84" s="54">
        <f>VLOOKUP(A84,'system TB 2017'!$A:$D,3,0)</f>
        <v>833835</v>
      </c>
      <c r="G84" s="26">
        <f>VLOOKUP(A84,'system TB 2017'!$A:$D,4,0)</f>
        <v>0</v>
      </c>
      <c r="H84" s="50">
        <f t="shared" si="3"/>
        <v>833835</v>
      </c>
    </row>
    <row r="85" spans="1:8" ht="12.75" customHeight="1">
      <c r="A85" s="25" t="s">
        <v>267</v>
      </c>
      <c r="B85" s="25" t="s">
        <v>268</v>
      </c>
      <c r="C85" s="27">
        <f>VLOOKUP(A85,'System TB 2018'!$A:$D,3,0)</f>
        <v>2097494</v>
      </c>
      <c r="D85" s="27">
        <f>VLOOKUP(A85,'System TB 2018'!$A:$D,4,0)</f>
        <v>0</v>
      </c>
      <c r="E85" s="27">
        <f t="shared" si="2"/>
        <v>2097494</v>
      </c>
      <c r="F85" s="54">
        <f>VLOOKUP(A85,'system TB 2017'!$A:$D,3,0)</f>
        <v>5660300</v>
      </c>
      <c r="G85" s="26">
        <f>VLOOKUP(A85,'system TB 2017'!$A:$D,4,0)</f>
        <v>0</v>
      </c>
      <c r="H85" s="50">
        <f t="shared" si="3"/>
        <v>5660300</v>
      </c>
    </row>
    <row r="86" spans="1:8" ht="12.75" customHeight="1">
      <c r="A86" s="25" t="s">
        <v>269</v>
      </c>
      <c r="B86" s="25" t="s">
        <v>270</v>
      </c>
      <c r="C86" s="27">
        <f>VLOOKUP(A86,'System TB 2018'!$A:$D,3,0)</f>
        <v>2420399</v>
      </c>
      <c r="D86" s="27">
        <f>VLOOKUP(A86,'System TB 2018'!$A:$D,4,0)</f>
        <v>0</v>
      </c>
      <c r="E86" s="27">
        <f t="shared" si="2"/>
        <v>2420399</v>
      </c>
      <c r="F86" s="54">
        <f>VLOOKUP(A86,'system TB 2017'!$A:$D,3,0)</f>
        <v>584646</v>
      </c>
      <c r="G86" s="26">
        <f>VLOOKUP(A86,'system TB 2017'!$A:$D,4,0)</f>
        <v>0</v>
      </c>
      <c r="H86" s="50">
        <f t="shared" si="3"/>
        <v>584646</v>
      </c>
    </row>
    <row r="87" spans="1:8" ht="12.75" customHeight="1">
      <c r="A87" s="25" t="s">
        <v>271</v>
      </c>
      <c r="B87" s="25" t="s">
        <v>191</v>
      </c>
      <c r="C87" s="27">
        <f>VLOOKUP(A87,'System TB 2018'!$A:$D,3,0)</f>
        <v>761968</v>
      </c>
      <c r="D87" s="27">
        <f>VLOOKUP(A87,'System TB 2018'!$A:$D,4,0)</f>
        <v>0</v>
      </c>
      <c r="E87" s="27">
        <f t="shared" si="2"/>
        <v>761968</v>
      </c>
      <c r="F87" s="54">
        <f>VLOOKUP(A87,'system TB 2017'!$A:$D,3,0)</f>
        <v>14506611</v>
      </c>
      <c r="G87" s="26">
        <f>VLOOKUP(A87,'system TB 2017'!$A:$D,4,0)</f>
        <v>0</v>
      </c>
      <c r="H87" s="50">
        <f t="shared" si="3"/>
        <v>14506611</v>
      </c>
    </row>
    <row r="88" spans="1:8" ht="12.75" customHeight="1">
      <c r="A88" s="25" t="s">
        <v>272</v>
      </c>
      <c r="B88" s="25" t="s">
        <v>273</v>
      </c>
      <c r="C88" s="27">
        <f>VLOOKUP(A88,'System TB 2018'!$A:$D,3,0)</f>
        <v>464361</v>
      </c>
      <c r="D88" s="27">
        <f>VLOOKUP(A88,'System TB 2018'!$A:$D,4,0)</f>
        <v>0</v>
      </c>
      <c r="E88" s="27">
        <f t="shared" si="2"/>
        <v>464361</v>
      </c>
      <c r="F88" s="54">
        <f>VLOOKUP(A88,'system TB 2017'!$A:$D,3,0)</f>
        <v>23445</v>
      </c>
      <c r="G88" s="26">
        <f>VLOOKUP(A88,'system TB 2017'!$A:$D,4,0)</f>
        <v>0</v>
      </c>
      <c r="H88" s="50">
        <f t="shared" si="3"/>
        <v>23445</v>
      </c>
    </row>
    <row r="89" spans="1:8" ht="12.75" customHeight="1">
      <c r="A89" s="25" t="s">
        <v>274</v>
      </c>
      <c r="B89" s="25" t="s">
        <v>275</v>
      </c>
      <c r="C89" s="27">
        <f>VLOOKUP(A89,'System TB 2018'!$A:$D,3,0)</f>
        <v>1209116</v>
      </c>
      <c r="D89" s="27">
        <f>VLOOKUP(A89,'System TB 2018'!$A:$D,4,0)</f>
        <v>0</v>
      </c>
      <c r="E89" s="27">
        <f t="shared" si="2"/>
        <v>1209116</v>
      </c>
      <c r="F89" s="54">
        <f>VLOOKUP(A89,'system TB 2017'!$A:$D,3,0)</f>
        <v>1863669</v>
      </c>
      <c r="G89" s="26">
        <f>VLOOKUP(A89,'system TB 2017'!$A:$D,4,0)</f>
        <v>0</v>
      </c>
      <c r="H89" s="50">
        <f t="shared" si="3"/>
        <v>1863669</v>
      </c>
    </row>
    <row r="90" spans="1:8" ht="12.75" customHeight="1">
      <c r="A90" s="25" t="s">
        <v>276</v>
      </c>
      <c r="B90" s="25" t="s">
        <v>277</v>
      </c>
      <c r="C90" s="27">
        <f>VLOOKUP(A90,'System TB 2018'!$A:$D,3,0)</f>
        <v>2449223</v>
      </c>
      <c r="D90" s="27">
        <f>VLOOKUP(A90,'System TB 2018'!$A:$D,4,0)</f>
        <v>0</v>
      </c>
      <c r="E90" s="27">
        <f t="shared" si="2"/>
        <v>2449223</v>
      </c>
      <c r="F90" s="54">
        <f>VLOOKUP(A90,'system TB 2017'!$A:$D,3,0)</f>
        <v>1292119</v>
      </c>
      <c r="G90" s="26">
        <f>VLOOKUP(A90,'system TB 2017'!$A:$D,4,0)</f>
        <v>0</v>
      </c>
      <c r="H90" s="50">
        <f t="shared" si="3"/>
        <v>1292119</v>
      </c>
    </row>
    <row r="91" spans="1:8" ht="12.75" customHeight="1">
      <c r="A91" s="25" t="s">
        <v>278</v>
      </c>
      <c r="B91" s="25" t="s">
        <v>279</v>
      </c>
      <c r="C91" s="27">
        <f>VLOOKUP(A91,'System TB 2018'!$A:$D,3,0)</f>
        <v>3511319</v>
      </c>
      <c r="D91" s="27">
        <f>VLOOKUP(A91,'System TB 2018'!$A:$D,4,0)</f>
        <v>0</v>
      </c>
      <c r="E91" s="27">
        <f t="shared" si="2"/>
        <v>3511319</v>
      </c>
      <c r="F91" s="54">
        <f>VLOOKUP(A91,'system TB 2017'!$A:$D,3,0)</f>
        <v>5867926</v>
      </c>
      <c r="G91" s="26">
        <f>VLOOKUP(A91,'system TB 2017'!$A:$D,4,0)</f>
        <v>0</v>
      </c>
      <c r="H91" s="50">
        <f t="shared" si="3"/>
        <v>5867926</v>
      </c>
    </row>
    <row r="92" spans="1:8" ht="12.75" customHeight="1">
      <c r="A92" s="25" t="s">
        <v>280</v>
      </c>
      <c r="B92" s="25" t="s">
        <v>281</v>
      </c>
      <c r="C92" s="27">
        <f>VLOOKUP(A92,'System TB 2018'!$A:$D,3,0)</f>
        <v>1338982</v>
      </c>
      <c r="D92" s="27">
        <f>VLOOKUP(A92,'System TB 2018'!$A:$D,4,0)</f>
        <v>0</v>
      </c>
      <c r="E92" s="27">
        <f t="shared" si="2"/>
        <v>1338982</v>
      </c>
      <c r="F92" s="54">
        <f>VLOOKUP(A92,'system TB 2017'!$A:$D,3,0)</f>
        <v>1480044</v>
      </c>
      <c r="G92" s="26">
        <f>VLOOKUP(A92,'system TB 2017'!$A:$D,4,0)</f>
        <v>0</v>
      </c>
      <c r="H92" s="50">
        <f t="shared" si="3"/>
        <v>1480044</v>
      </c>
    </row>
    <row r="93" spans="1:8" ht="12.75" customHeight="1">
      <c r="A93" s="25" t="s">
        <v>282</v>
      </c>
      <c r="B93" s="25" t="s">
        <v>283</v>
      </c>
      <c r="C93" s="27">
        <f>VLOOKUP(A93,'System TB 2018'!$A:$D,3,0)</f>
        <v>592975</v>
      </c>
      <c r="D93" s="27">
        <f>VLOOKUP(A93,'System TB 2018'!$A:$D,4,0)</f>
        <v>0</v>
      </c>
      <c r="E93" s="27">
        <f t="shared" si="2"/>
        <v>592975</v>
      </c>
      <c r="F93" s="54">
        <f>VLOOKUP(A93,'system TB 2017'!$A:$D,3,0)</f>
        <v>1623</v>
      </c>
      <c r="G93" s="26">
        <f>VLOOKUP(A93,'system TB 2017'!$A:$D,4,0)</f>
        <v>0</v>
      </c>
      <c r="H93" s="50">
        <f t="shared" si="3"/>
        <v>1623</v>
      </c>
    </row>
    <row r="94" spans="1:8" ht="12.75" customHeight="1">
      <c r="A94" s="25" t="s">
        <v>284</v>
      </c>
      <c r="B94" s="25" t="s">
        <v>285</v>
      </c>
      <c r="C94" s="27">
        <f>VLOOKUP(A94,'System TB 2018'!$A:$D,3,0)</f>
        <v>2054033</v>
      </c>
      <c r="D94" s="27">
        <f>VLOOKUP(A94,'System TB 2018'!$A:$D,4,0)</f>
        <v>0</v>
      </c>
      <c r="E94" s="27">
        <f t="shared" si="2"/>
        <v>2054033</v>
      </c>
      <c r="F94" s="54">
        <f>VLOOKUP(A94,'system TB 2017'!$A:$D,3,0)</f>
        <v>1104437</v>
      </c>
      <c r="G94" s="26">
        <f>VLOOKUP(A94,'system TB 2017'!$A:$D,4,0)</f>
        <v>0</v>
      </c>
      <c r="H94" s="50">
        <f t="shared" si="3"/>
        <v>1104437</v>
      </c>
    </row>
    <row r="95" spans="1:8" ht="12.75" customHeight="1">
      <c r="A95" s="25" t="s">
        <v>286</v>
      </c>
      <c r="B95" s="25" t="s">
        <v>287</v>
      </c>
      <c r="C95" s="27">
        <f>VLOOKUP(A95,'System TB 2018'!$A:$D,3,0)</f>
        <v>1177594</v>
      </c>
      <c r="D95" s="27">
        <f>VLOOKUP(A95,'System TB 2018'!$A:$D,4,0)</f>
        <v>0</v>
      </c>
      <c r="E95" s="27">
        <f t="shared" si="2"/>
        <v>1177594</v>
      </c>
      <c r="F95" s="54">
        <f>VLOOKUP(A95,'system TB 2017'!$A:$D,3,0)</f>
        <v>220709</v>
      </c>
      <c r="G95" s="26">
        <f>VLOOKUP(A95,'system TB 2017'!$A:$D,4,0)</f>
        <v>0</v>
      </c>
      <c r="H95" s="50">
        <f t="shared" si="3"/>
        <v>220709</v>
      </c>
    </row>
    <row r="96" spans="1:8" ht="12.75" customHeight="1">
      <c r="A96" s="25" t="s">
        <v>288</v>
      </c>
      <c r="B96" s="25" t="s">
        <v>193</v>
      </c>
      <c r="C96" s="27">
        <f>VLOOKUP(A96,'System TB 2018'!$A:$D,3,0)</f>
        <v>2595687</v>
      </c>
      <c r="D96" s="27">
        <f>VLOOKUP(A96,'System TB 2018'!$A:$D,4,0)</f>
        <v>0</v>
      </c>
      <c r="E96" s="27">
        <f t="shared" si="2"/>
        <v>2595687</v>
      </c>
      <c r="F96" s="54">
        <f>VLOOKUP(A96,'system TB 2017'!$A:$D,3,0)</f>
        <v>639652</v>
      </c>
      <c r="G96" s="26">
        <f>VLOOKUP(A96,'system TB 2017'!$A:$D,4,0)</f>
        <v>0</v>
      </c>
      <c r="H96" s="50">
        <f t="shared" si="3"/>
        <v>639652</v>
      </c>
    </row>
    <row r="97" spans="1:8" ht="12.75" customHeight="1">
      <c r="A97" s="25" t="s">
        <v>289</v>
      </c>
      <c r="B97" s="25" t="s">
        <v>290</v>
      </c>
      <c r="C97" s="27">
        <f>VLOOKUP(A97,'System TB 2018'!$A:$D,3,0)</f>
        <v>3066770</v>
      </c>
      <c r="D97" s="27">
        <f>VLOOKUP(A97,'System TB 2018'!$A:$D,4,0)</f>
        <v>0</v>
      </c>
      <c r="E97" s="27">
        <f t="shared" si="2"/>
        <v>3066770</v>
      </c>
      <c r="F97" s="54">
        <f>VLOOKUP(A97,'system TB 2017'!$A:$D,3,0)</f>
        <v>1933170</v>
      </c>
      <c r="G97" s="26">
        <f>VLOOKUP(A97,'system TB 2017'!$A:$D,4,0)</f>
        <v>0</v>
      </c>
      <c r="H97" s="50">
        <f t="shared" si="3"/>
        <v>1933170</v>
      </c>
    </row>
    <row r="98" spans="1:8" ht="12.75" customHeight="1">
      <c r="A98" s="25" t="s">
        <v>291</v>
      </c>
      <c r="B98" s="25" t="s">
        <v>292</v>
      </c>
      <c r="C98" s="27">
        <f>VLOOKUP(A98,'System TB 2018'!$A:$D,3,0)</f>
        <v>152362</v>
      </c>
      <c r="D98" s="27">
        <f>VLOOKUP(A98,'System TB 2018'!$A:$D,4,0)</f>
        <v>0</v>
      </c>
      <c r="E98" s="27">
        <f t="shared" si="2"/>
        <v>152362</v>
      </c>
      <c r="F98" s="54">
        <f>VLOOKUP(A98,'system TB 2017'!$A:$D,3,0)</f>
        <v>40207</v>
      </c>
      <c r="G98" s="26">
        <f>VLOOKUP(A98,'system TB 2017'!$A:$D,4,0)</f>
        <v>0</v>
      </c>
      <c r="H98" s="50">
        <f t="shared" si="3"/>
        <v>40207</v>
      </c>
    </row>
    <row r="99" spans="1:8" ht="12.75" customHeight="1">
      <c r="A99" s="25" t="s">
        <v>293</v>
      </c>
      <c r="B99" s="25" t="s">
        <v>294</v>
      </c>
      <c r="C99" s="27">
        <f>VLOOKUP(A99,'System TB 2018'!$A:$D,3,0)</f>
        <v>105447</v>
      </c>
      <c r="D99" s="27">
        <f>VLOOKUP(A99,'System TB 2018'!$A:$D,4,0)</f>
        <v>0</v>
      </c>
      <c r="E99" s="27">
        <f t="shared" si="2"/>
        <v>105447</v>
      </c>
      <c r="F99" s="54">
        <f>VLOOKUP(A99,'system TB 2017'!$A:$D,3,0)</f>
        <v>2562</v>
      </c>
      <c r="G99" s="26">
        <f>VLOOKUP(A99,'system TB 2017'!$A:$D,4,0)</f>
        <v>0</v>
      </c>
      <c r="H99" s="50">
        <f t="shared" si="3"/>
        <v>2562</v>
      </c>
    </row>
    <row r="100" spans="1:8" ht="12.75" customHeight="1">
      <c r="A100" s="25" t="s">
        <v>295</v>
      </c>
      <c r="B100" s="25" t="s">
        <v>296</v>
      </c>
      <c r="C100" s="27">
        <f>VLOOKUP(A100,'System TB 2018'!$A:$D,3,0)</f>
        <v>129447</v>
      </c>
      <c r="D100" s="27">
        <f>VLOOKUP(A100,'System TB 2018'!$A:$D,4,0)</f>
        <v>0</v>
      </c>
      <c r="E100" s="27">
        <f t="shared" si="2"/>
        <v>129447</v>
      </c>
      <c r="F100" s="54">
        <f>VLOOKUP(A100,'system TB 2017'!$A:$D,3,0)</f>
        <v>112054</v>
      </c>
      <c r="G100" s="26">
        <f>VLOOKUP(A100,'system TB 2017'!$A:$D,4,0)</f>
        <v>0</v>
      </c>
      <c r="H100" s="50">
        <f t="shared" si="3"/>
        <v>112054</v>
      </c>
    </row>
    <row r="101" spans="1:8" ht="12.75" customHeight="1">
      <c r="A101" s="25" t="s">
        <v>297</v>
      </c>
      <c r="B101" s="25" t="s">
        <v>298</v>
      </c>
      <c r="C101" s="27">
        <f>VLOOKUP(A101,'System TB 2018'!$A:$D,3,0)</f>
        <v>11580</v>
      </c>
      <c r="D101" s="27">
        <f>VLOOKUP(A101,'System TB 2018'!$A:$D,4,0)</f>
        <v>0</v>
      </c>
      <c r="E101" s="27">
        <f t="shared" si="2"/>
        <v>11580</v>
      </c>
      <c r="F101" s="54">
        <f>VLOOKUP(A101,'system TB 2017'!$A:$D,3,0)</f>
        <v>195902</v>
      </c>
      <c r="G101" s="26">
        <f>VLOOKUP(A101,'system TB 2017'!$A:$D,4,0)</f>
        <v>0</v>
      </c>
      <c r="H101" s="50">
        <f t="shared" si="3"/>
        <v>195902</v>
      </c>
    </row>
    <row r="102" spans="1:8" ht="12.75" customHeight="1">
      <c r="A102" s="25" t="s">
        <v>299</v>
      </c>
      <c r="B102" s="25" t="s">
        <v>300</v>
      </c>
      <c r="C102" s="27">
        <f>VLOOKUP(A102,'System TB 2018'!$A:$D,3,0)</f>
        <v>985077</v>
      </c>
      <c r="D102" s="27">
        <f>VLOOKUP(A102,'System TB 2018'!$A:$D,4,0)</f>
        <v>0</v>
      </c>
      <c r="E102" s="27">
        <f t="shared" si="2"/>
        <v>985077</v>
      </c>
      <c r="F102" s="54">
        <f>VLOOKUP(A102,'system TB 2017'!$A:$D,3,0)</f>
        <v>971990</v>
      </c>
      <c r="G102" s="26">
        <f>VLOOKUP(A102,'system TB 2017'!$A:$D,4,0)</f>
        <v>0</v>
      </c>
      <c r="H102" s="50">
        <f t="shared" si="3"/>
        <v>971990</v>
      </c>
    </row>
    <row r="103" spans="1:8" ht="12.75" customHeight="1">
      <c r="A103" s="25" t="s">
        <v>301</v>
      </c>
      <c r="B103" s="25" t="s">
        <v>302</v>
      </c>
      <c r="C103" s="27">
        <f>VLOOKUP(A103,'System TB 2018'!$A:$D,3,0)</f>
        <v>0</v>
      </c>
      <c r="D103" s="27">
        <f>VLOOKUP(A103,'System TB 2018'!$A:$D,4,0)</f>
        <v>0</v>
      </c>
      <c r="E103" s="27">
        <f t="shared" si="2"/>
        <v>0</v>
      </c>
      <c r="F103" s="54">
        <f>VLOOKUP(A103,'system TB 2017'!$A:$D,3,0)</f>
        <v>60372</v>
      </c>
      <c r="G103" s="26">
        <f>VLOOKUP(A103,'system TB 2017'!$A:$D,4,0)</f>
        <v>0</v>
      </c>
      <c r="H103" s="50">
        <f t="shared" si="3"/>
        <v>60372</v>
      </c>
    </row>
    <row r="104" spans="1:8" ht="12.75" customHeight="1">
      <c r="A104" s="25" t="s">
        <v>304</v>
      </c>
      <c r="B104" s="25" t="s">
        <v>135</v>
      </c>
      <c r="C104" s="27">
        <f>VLOOKUP(A104,'System TB 2018'!$A:$D,3,0)</f>
        <v>1866842</v>
      </c>
      <c r="D104" s="27">
        <f>VLOOKUP(A104,'System TB 2018'!$A:$D,4,0)</f>
        <v>0</v>
      </c>
      <c r="E104" s="27">
        <f t="shared" si="2"/>
        <v>1866842</v>
      </c>
      <c r="F104" s="54">
        <f>VLOOKUP(A104,'system TB 2017'!$A:$D,3,0)</f>
        <v>145587</v>
      </c>
      <c r="G104" s="26">
        <f>VLOOKUP(A104,'system TB 2017'!$A:$D,4,0)</f>
        <v>0</v>
      </c>
      <c r="H104" s="50">
        <f t="shared" si="3"/>
        <v>145587</v>
      </c>
    </row>
    <row r="105" spans="1:8" ht="12.75" customHeight="1">
      <c r="A105" s="25" t="s">
        <v>305</v>
      </c>
      <c r="B105" s="25" t="s">
        <v>137</v>
      </c>
      <c r="C105" s="27">
        <f>VLOOKUP(A105,'System TB 2018'!$A:$D,3,0)</f>
        <v>797427</v>
      </c>
      <c r="D105" s="27">
        <f>VLOOKUP(A105,'System TB 2018'!$A:$D,4,0)</f>
        <v>0</v>
      </c>
      <c r="E105" s="27">
        <f t="shared" si="2"/>
        <v>797427</v>
      </c>
      <c r="F105" s="54">
        <f>VLOOKUP(A105,'system TB 2017'!$A:$D,3,0)</f>
        <v>1665151</v>
      </c>
      <c r="G105" s="26">
        <f>VLOOKUP(A105,'system TB 2017'!$A:$D,4,0)</f>
        <v>0</v>
      </c>
      <c r="H105" s="50">
        <f t="shared" si="3"/>
        <v>1665151</v>
      </c>
    </row>
    <row r="106" spans="1:8" ht="12.75" customHeight="1">
      <c r="A106" s="25" t="s">
        <v>306</v>
      </c>
      <c r="B106" s="25" t="s">
        <v>139</v>
      </c>
      <c r="C106" s="27">
        <f>VLOOKUP(A106,'System TB 2018'!$A:$D,3,0)</f>
        <v>615132</v>
      </c>
      <c r="D106" s="27">
        <f>VLOOKUP(A106,'System TB 2018'!$A:$D,4,0)</f>
        <v>0</v>
      </c>
      <c r="E106" s="27">
        <f t="shared" si="2"/>
        <v>615132</v>
      </c>
      <c r="F106" s="54">
        <f>VLOOKUP(A106,'system TB 2017'!$A:$D,3,0)</f>
        <v>866076</v>
      </c>
      <c r="G106" s="26">
        <f>VLOOKUP(A106,'system TB 2017'!$A:$D,4,0)</f>
        <v>0</v>
      </c>
      <c r="H106" s="50">
        <f t="shared" si="3"/>
        <v>866076</v>
      </c>
    </row>
    <row r="107" spans="1:8" ht="12.75" customHeight="1">
      <c r="A107" s="25" t="s">
        <v>307</v>
      </c>
      <c r="B107" s="25" t="s">
        <v>141</v>
      </c>
      <c r="C107" s="27">
        <f>VLOOKUP(A107,'System TB 2018'!$A:$D,3,0)</f>
        <v>14859</v>
      </c>
      <c r="D107" s="27">
        <f>VLOOKUP(A107,'System TB 2018'!$A:$D,4,0)</f>
        <v>0</v>
      </c>
      <c r="E107" s="27">
        <f t="shared" si="2"/>
        <v>14859</v>
      </c>
      <c r="F107" s="54">
        <f>VLOOKUP(A107,'system TB 2017'!$A:$D,3,0)</f>
        <v>16132</v>
      </c>
      <c r="G107" s="26">
        <f>VLOOKUP(A107,'system TB 2017'!$A:$D,4,0)</f>
        <v>0</v>
      </c>
      <c r="H107" s="50">
        <f t="shared" si="3"/>
        <v>16132</v>
      </c>
    </row>
    <row r="108" spans="1:8" ht="12.75" customHeight="1">
      <c r="A108" s="25" t="s">
        <v>308</v>
      </c>
      <c r="B108" s="25" t="s">
        <v>143</v>
      </c>
      <c r="C108" s="27">
        <f>VLOOKUP(A108,'System TB 2018'!$A:$D,3,0)</f>
        <v>834424</v>
      </c>
      <c r="D108" s="27">
        <f>VLOOKUP(A108,'System TB 2018'!$A:$D,4,0)</f>
        <v>0</v>
      </c>
      <c r="E108" s="27">
        <f t="shared" si="2"/>
        <v>834424</v>
      </c>
      <c r="F108" s="54">
        <f>VLOOKUP(A108,'system TB 2017'!$A:$D,3,0)</f>
        <v>487550</v>
      </c>
      <c r="G108" s="26">
        <f>VLOOKUP(A108,'system TB 2017'!$A:$D,4,0)</f>
        <v>0</v>
      </c>
      <c r="H108" s="50">
        <f t="shared" si="3"/>
        <v>487550</v>
      </c>
    </row>
    <row r="109" spans="1:8" ht="12.75" customHeight="1">
      <c r="A109" s="25" t="s">
        <v>309</v>
      </c>
      <c r="B109" s="25" t="s">
        <v>145</v>
      </c>
      <c r="C109" s="27">
        <f>VLOOKUP(A109,'System TB 2018'!$A:$D,3,0)</f>
        <v>974585</v>
      </c>
      <c r="D109" s="27">
        <f>VLOOKUP(A109,'System TB 2018'!$A:$D,4,0)</f>
        <v>0</v>
      </c>
      <c r="E109" s="27">
        <f t="shared" si="2"/>
        <v>974585</v>
      </c>
      <c r="F109" s="54">
        <f>VLOOKUP(A109,'system TB 2017'!$A:$D,3,0)</f>
        <v>243051</v>
      </c>
      <c r="G109" s="26">
        <f>VLOOKUP(A109,'system TB 2017'!$A:$D,4,0)</f>
        <v>0</v>
      </c>
      <c r="H109" s="50">
        <f t="shared" si="3"/>
        <v>243051</v>
      </c>
    </row>
    <row r="110" spans="1:8" ht="12.75" customHeight="1">
      <c r="A110" s="25" t="s">
        <v>310</v>
      </c>
      <c r="B110" s="25" t="s">
        <v>147</v>
      </c>
      <c r="C110" s="27">
        <f>VLOOKUP(A110,'System TB 2018'!$A:$D,3,0)</f>
        <v>44877</v>
      </c>
      <c r="D110" s="27">
        <f>VLOOKUP(A110,'System TB 2018'!$A:$D,4,0)</f>
        <v>0</v>
      </c>
      <c r="E110" s="27">
        <f t="shared" si="2"/>
        <v>44877</v>
      </c>
      <c r="F110" s="54">
        <f>VLOOKUP(A110,'system TB 2017'!$A:$D,3,0)</f>
        <v>2558356</v>
      </c>
      <c r="G110" s="26">
        <f>VLOOKUP(A110,'system TB 2017'!$A:$D,4,0)</f>
        <v>0</v>
      </c>
      <c r="H110" s="50">
        <f t="shared" si="3"/>
        <v>2558356</v>
      </c>
    </row>
    <row r="111" spans="1:8" ht="12.75" customHeight="1">
      <c r="A111" s="25" t="s">
        <v>311</v>
      </c>
      <c r="B111" s="25" t="s">
        <v>149</v>
      </c>
      <c r="C111" s="27">
        <f>VLOOKUP(A111,'System TB 2018'!$A:$D,3,0)</f>
        <v>11855881</v>
      </c>
      <c r="D111" s="27">
        <f>VLOOKUP(A111,'System TB 2018'!$A:$D,4,0)</f>
        <v>0</v>
      </c>
      <c r="E111" s="27">
        <f t="shared" si="2"/>
        <v>11855881</v>
      </c>
      <c r="F111" s="54">
        <f>VLOOKUP(A111,'system TB 2017'!$A:$D,3,0)</f>
        <v>23217367</v>
      </c>
      <c r="G111" s="26">
        <f>VLOOKUP(A111,'system TB 2017'!$A:$D,4,0)</f>
        <v>0</v>
      </c>
      <c r="H111" s="50">
        <f t="shared" si="3"/>
        <v>23217367</v>
      </c>
    </row>
    <row r="112" spans="1:8" ht="12.75" customHeight="1">
      <c r="A112" s="25" t="s">
        <v>312</v>
      </c>
      <c r="B112" s="25" t="s">
        <v>151</v>
      </c>
      <c r="C112" s="27">
        <f>VLOOKUP(A112,'System TB 2018'!$A:$D,3,0)</f>
        <v>1533079</v>
      </c>
      <c r="D112" s="27">
        <f>VLOOKUP(A112,'System TB 2018'!$A:$D,4,0)</f>
        <v>0</v>
      </c>
      <c r="E112" s="27">
        <f t="shared" si="2"/>
        <v>1533079</v>
      </c>
      <c r="F112" s="54">
        <f>VLOOKUP(A112,'system TB 2017'!$A:$D,3,0)</f>
        <v>1394889</v>
      </c>
      <c r="G112" s="26">
        <f>VLOOKUP(A112,'system TB 2017'!$A:$D,4,0)</f>
        <v>0</v>
      </c>
      <c r="H112" s="50">
        <f t="shared" si="3"/>
        <v>1394889</v>
      </c>
    </row>
    <row r="113" spans="1:8" ht="12.75" customHeight="1">
      <c r="A113" s="25" t="s">
        <v>313</v>
      </c>
      <c r="B113" s="25" t="s">
        <v>153</v>
      </c>
      <c r="C113" s="27">
        <f>VLOOKUP(A113,'System TB 2018'!$A:$D,3,0)</f>
        <v>2167152</v>
      </c>
      <c r="D113" s="27">
        <f>VLOOKUP(A113,'System TB 2018'!$A:$D,4,0)</f>
        <v>0</v>
      </c>
      <c r="E113" s="27">
        <f t="shared" si="2"/>
        <v>2167152</v>
      </c>
      <c r="F113" s="54">
        <f>VLOOKUP(A113,'system TB 2017'!$A:$D,3,0)</f>
        <v>149136350</v>
      </c>
      <c r="G113" s="26">
        <f>VLOOKUP(A113,'system TB 2017'!$A:$D,4,0)</f>
        <v>0</v>
      </c>
      <c r="H113" s="50">
        <f t="shared" si="3"/>
        <v>149136350</v>
      </c>
    </row>
    <row r="114" spans="1:8" ht="12.75" customHeight="1">
      <c r="A114" s="25" t="s">
        <v>314</v>
      </c>
      <c r="B114" s="25" t="s">
        <v>155</v>
      </c>
      <c r="C114" s="27">
        <f>VLOOKUP(A114,'System TB 2018'!$A:$D,3,0)</f>
        <v>6562895</v>
      </c>
      <c r="D114" s="27">
        <f>VLOOKUP(A114,'System TB 2018'!$A:$D,4,0)</f>
        <v>0</v>
      </c>
      <c r="E114" s="27">
        <f t="shared" si="2"/>
        <v>6562895</v>
      </c>
      <c r="F114" s="54">
        <f>VLOOKUP(A114,'system TB 2017'!$A:$D,3,0)</f>
        <v>19675975</v>
      </c>
      <c r="G114" s="26">
        <f>VLOOKUP(A114,'system TB 2017'!$A:$D,4,0)</f>
        <v>0</v>
      </c>
      <c r="H114" s="50">
        <f t="shared" si="3"/>
        <v>19675975</v>
      </c>
    </row>
    <row r="115" spans="1:8" ht="12.75" customHeight="1">
      <c r="A115" s="25" t="s">
        <v>315</v>
      </c>
      <c r="B115" s="25" t="s">
        <v>157</v>
      </c>
      <c r="C115" s="27">
        <f>VLOOKUP(A115,'System TB 2018'!$A:$D,3,0)</f>
        <v>25606298</v>
      </c>
      <c r="D115" s="27">
        <f>VLOOKUP(A115,'System TB 2018'!$A:$D,4,0)</f>
        <v>0</v>
      </c>
      <c r="E115" s="27">
        <f t="shared" si="2"/>
        <v>25606298</v>
      </c>
      <c r="F115" s="54">
        <f>VLOOKUP(A115,'system TB 2017'!$A:$D,3,0)</f>
        <v>108856331</v>
      </c>
      <c r="G115" s="26">
        <f>VLOOKUP(A115,'system TB 2017'!$A:$D,4,0)</f>
        <v>0</v>
      </c>
      <c r="H115" s="50">
        <f t="shared" si="3"/>
        <v>108856331</v>
      </c>
    </row>
    <row r="116" spans="1:8" ht="12.75" customHeight="1">
      <c r="A116" s="25" t="s">
        <v>316</v>
      </c>
      <c r="B116" s="25" t="s">
        <v>159</v>
      </c>
      <c r="C116" s="27">
        <f>VLOOKUP(A116,'System TB 2018'!$A:$D,3,0)</f>
        <v>33622962</v>
      </c>
      <c r="D116" s="27">
        <f>VLOOKUP(A116,'System TB 2018'!$A:$D,4,0)</f>
        <v>0</v>
      </c>
      <c r="E116" s="27">
        <f t="shared" si="2"/>
        <v>33622962</v>
      </c>
      <c r="F116" s="54">
        <f>VLOOKUP(A116,'system TB 2017'!$A:$D,3,0)</f>
        <v>142830461</v>
      </c>
      <c r="G116" s="26">
        <f>VLOOKUP(A116,'system TB 2017'!$A:$D,4,0)</f>
        <v>0</v>
      </c>
      <c r="H116" s="50">
        <f t="shared" si="3"/>
        <v>142830461</v>
      </c>
    </row>
    <row r="117" spans="1:8" ht="12.75" customHeight="1">
      <c r="A117" s="25" t="s">
        <v>317</v>
      </c>
      <c r="B117" s="25" t="s">
        <v>161</v>
      </c>
      <c r="C117" s="27">
        <f>VLOOKUP(A117,'System TB 2018'!$A:$D,3,0)</f>
        <v>71997415</v>
      </c>
      <c r="D117" s="27">
        <f>VLOOKUP(A117,'System TB 2018'!$A:$D,4,0)</f>
        <v>0</v>
      </c>
      <c r="E117" s="27">
        <f t="shared" si="2"/>
        <v>71997415</v>
      </c>
      <c r="F117" s="54">
        <f>VLOOKUP(A117,'system TB 2017'!$A:$D,3,0)</f>
        <v>124174594</v>
      </c>
      <c r="G117" s="26">
        <f>VLOOKUP(A117,'system TB 2017'!$A:$D,4,0)</f>
        <v>0</v>
      </c>
      <c r="H117" s="50">
        <f t="shared" si="3"/>
        <v>124174594</v>
      </c>
    </row>
    <row r="118" spans="1:8" ht="12.75" customHeight="1">
      <c r="A118" s="25" t="s">
        <v>318</v>
      </c>
      <c r="B118" s="25" t="s">
        <v>163</v>
      </c>
      <c r="C118" s="27">
        <f>VLOOKUP(A118,'System TB 2018'!$A:$D,3,0)</f>
        <v>3894367</v>
      </c>
      <c r="D118" s="27">
        <f>VLOOKUP(A118,'System TB 2018'!$A:$D,4,0)</f>
        <v>0</v>
      </c>
      <c r="E118" s="27">
        <f t="shared" si="2"/>
        <v>3894367</v>
      </c>
      <c r="F118" s="54">
        <f>VLOOKUP(A118,'system TB 2017'!$A:$D,3,0)</f>
        <v>4133751</v>
      </c>
      <c r="G118" s="26">
        <f>VLOOKUP(A118,'system TB 2017'!$A:$D,4,0)</f>
        <v>0</v>
      </c>
      <c r="H118" s="50">
        <f t="shared" si="3"/>
        <v>4133751</v>
      </c>
    </row>
    <row r="119" spans="1:8" ht="12.75" customHeight="1">
      <c r="A119" s="25" t="s">
        <v>319</v>
      </c>
      <c r="B119" s="25" t="s">
        <v>165</v>
      </c>
      <c r="C119" s="27">
        <f>VLOOKUP(A119,'System TB 2018'!$A:$D,3,0)</f>
        <v>337610</v>
      </c>
      <c r="D119" s="27">
        <f>VLOOKUP(A119,'System TB 2018'!$A:$D,4,0)</f>
        <v>0</v>
      </c>
      <c r="E119" s="27">
        <f t="shared" si="2"/>
        <v>337610</v>
      </c>
      <c r="F119" s="54">
        <f>VLOOKUP(A119,'system TB 2017'!$A:$D,3,0)</f>
        <v>2440816</v>
      </c>
      <c r="G119" s="26">
        <f>VLOOKUP(A119,'system TB 2017'!$A:$D,4,0)</f>
        <v>0</v>
      </c>
      <c r="H119" s="50">
        <f t="shared" si="3"/>
        <v>2440816</v>
      </c>
    </row>
    <row r="120" spans="1:8" ht="12.75" customHeight="1">
      <c r="A120" s="25" t="s">
        <v>320</v>
      </c>
      <c r="B120" s="25" t="s">
        <v>167</v>
      </c>
      <c r="C120" s="27">
        <f>VLOOKUP(A120,'System TB 2018'!$A:$D,3,0)</f>
        <v>425139</v>
      </c>
      <c r="D120" s="27">
        <f>VLOOKUP(A120,'System TB 2018'!$A:$D,4,0)</f>
        <v>0</v>
      </c>
      <c r="E120" s="27">
        <f t="shared" si="2"/>
        <v>425139</v>
      </c>
      <c r="F120" s="54">
        <f>VLOOKUP(A120,'system TB 2017'!$A:$D,3,0)</f>
        <v>310572</v>
      </c>
      <c r="G120" s="26">
        <f>VLOOKUP(A120,'system TB 2017'!$A:$D,4,0)</f>
        <v>0</v>
      </c>
      <c r="H120" s="50">
        <f t="shared" si="3"/>
        <v>310572</v>
      </c>
    </row>
    <row r="121" spans="1:8" ht="12.75" customHeight="1">
      <c r="A121" s="25" t="s">
        <v>321</v>
      </c>
      <c r="B121" s="25" t="s">
        <v>169</v>
      </c>
      <c r="C121" s="27">
        <f>VLOOKUP(A121,'System TB 2018'!$A:$D,3,0)</f>
        <v>8613606</v>
      </c>
      <c r="D121" s="27">
        <f>VLOOKUP(A121,'System TB 2018'!$A:$D,4,0)</f>
        <v>0</v>
      </c>
      <c r="E121" s="27">
        <f t="shared" si="2"/>
        <v>8613606</v>
      </c>
      <c r="F121" s="54">
        <f>VLOOKUP(A121,'system TB 2017'!$A:$D,3,0)</f>
        <v>7308711</v>
      </c>
      <c r="G121" s="26">
        <f>VLOOKUP(A121,'system TB 2017'!$A:$D,4,0)</f>
        <v>0</v>
      </c>
      <c r="H121" s="50">
        <f t="shared" si="3"/>
        <v>7308711</v>
      </c>
    </row>
    <row r="122" spans="1:8" ht="12.75" customHeight="1">
      <c r="A122" s="25" t="s">
        <v>322</v>
      </c>
      <c r="B122" s="25" t="s">
        <v>171</v>
      </c>
      <c r="C122" s="27">
        <f>VLOOKUP(A122,'System TB 2018'!$A:$D,3,0)</f>
        <v>815203</v>
      </c>
      <c r="D122" s="27">
        <f>VLOOKUP(A122,'System TB 2018'!$A:$D,4,0)</f>
        <v>0</v>
      </c>
      <c r="E122" s="27">
        <f t="shared" si="2"/>
        <v>815203</v>
      </c>
      <c r="F122" s="54">
        <f>VLOOKUP(A122,'system TB 2017'!$A:$D,3,0)</f>
        <v>229012</v>
      </c>
      <c r="G122" s="26">
        <f>VLOOKUP(A122,'system TB 2017'!$A:$D,4,0)</f>
        <v>0</v>
      </c>
      <c r="H122" s="50">
        <f t="shared" si="3"/>
        <v>229012</v>
      </c>
    </row>
    <row r="123" spans="1:8" ht="12.75" customHeight="1">
      <c r="A123" s="25" t="s">
        <v>323</v>
      </c>
      <c r="B123" s="25" t="s">
        <v>173</v>
      </c>
      <c r="C123" s="27">
        <f>VLOOKUP(A123,'System TB 2018'!$A:$D,3,0)</f>
        <v>148686</v>
      </c>
      <c r="D123" s="27">
        <f>VLOOKUP(A123,'System TB 2018'!$A:$D,4,0)</f>
        <v>0</v>
      </c>
      <c r="E123" s="27">
        <f t="shared" si="2"/>
        <v>148686</v>
      </c>
      <c r="F123" s="54">
        <f>VLOOKUP(A123,'system TB 2017'!$A:$D,3,0)</f>
        <v>872946</v>
      </c>
      <c r="G123" s="26">
        <f>VLOOKUP(A123,'system TB 2017'!$A:$D,4,0)</f>
        <v>0</v>
      </c>
      <c r="H123" s="50">
        <f t="shared" si="3"/>
        <v>872946</v>
      </c>
    </row>
    <row r="124" spans="1:8" ht="12.75" customHeight="1">
      <c r="A124" s="25" t="s">
        <v>324</v>
      </c>
      <c r="B124" s="25" t="s">
        <v>175</v>
      </c>
      <c r="C124" s="27">
        <f>VLOOKUP(A124,'System TB 2018'!$A:$D,3,0)</f>
        <v>12799181</v>
      </c>
      <c r="D124" s="27">
        <f>VLOOKUP(A124,'System TB 2018'!$A:$D,4,0)</f>
        <v>0</v>
      </c>
      <c r="E124" s="27">
        <f t="shared" si="2"/>
        <v>12799181</v>
      </c>
      <c r="F124" s="54">
        <f>VLOOKUP(A124,'system TB 2017'!$A:$D,3,0)</f>
        <v>11890290</v>
      </c>
      <c r="G124" s="26">
        <f>VLOOKUP(A124,'system TB 2017'!$A:$D,4,0)</f>
        <v>0</v>
      </c>
      <c r="H124" s="50">
        <f t="shared" si="3"/>
        <v>11890290</v>
      </c>
    </row>
    <row r="125" spans="1:8" ht="12.75" customHeight="1">
      <c r="A125" s="25" t="s">
        <v>325</v>
      </c>
      <c r="B125" s="25" t="s">
        <v>177</v>
      </c>
      <c r="C125" s="27">
        <f>VLOOKUP(A125,'System TB 2018'!$A:$D,3,0)</f>
        <v>5761878</v>
      </c>
      <c r="D125" s="27">
        <f>VLOOKUP(A125,'System TB 2018'!$A:$D,4,0)</f>
        <v>0</v>
      </c>
      <c r="E125" s="27">
        <f t="shared" si="2"/>
        <v>5761878</v>
      </c>
      <c r="F125" s="54">
        <f>VLOOKUP(A125,'system TB 2017'!$A:$D,3,0)</f>
        <v>8192348</v>
      </c>
      <c r="G125" s="26">
        <f>VLOOKUP(A125,'system TB 2017'!$A:$D,4,0)</f>
        <v>0</v>
      </c>
      <c r="H125" s="50">
        <f t="shared" si="3"/>
        <v>8192348</v>
      </c>
    </row>
    <row r="126" spans="1:8" ht="12.75" customHeight="1">
      <c r="A126" s="25" t="s">
        <v>326</v>
      </c>
      <c r="B126" s="25" t="s">
        <v>179</v>
      </c>
      <c r="C126" s="27">
        <f>VLOOKUP(A126,'System TB 2018'!$A:$D,3,0)</f>
        <v>398643</v>
      </c>
      <c r="D126" s="27">
        <f>VLOOKUP(A126,'System TB 2018'!$A:$D,4,0)</f>
        <v>0</v>
      </c>
      <c r="E126" s="27">
        <f t="shared" si="2"/>
        <v>398643</v>
      </c>
      <c r="F126" s="54">
        <f>VLOOKUP(A126,'system TB 2017'!$A:$D,3,0)</f>
        <v>378544</v>
      </c>
      <c r="G126" s="26">
        <f>VLOOKUP(A126,'system TB 2017'!$A:$D,4,0)</f>
        <v>0</v>
      </c>
      <c r="H126" s="50">
        <f t="shared" si="3"/>
        <v>378544</v>
      </c>
    </row>
    <row r="127" spans="1:8" ht="12.75" customHeight="1">
      <c r="A127" s="25" t="s">
        <v>327</v>
      </c>
      <c r="B127" s="25" t="s">
        <v>181</v>
      </c>
      <c r="C127" s="27">
        <f>VLOOKUP(A127,'System TB 2018'!$A:$D,3,0)</f>
        <v>1221008</v>
      </c>
      <c r="D127" s="27">
        <f>VLOOKUP(A127,'System TB 2018'!$A:$D,4,0)</f>
        <v>0</v>
      </c>
      <c r="E127" s="27">
        <f t="shared" si="2"/>
        <v>1221008</v>
      </c>
      <c r="F127" s="54">
        <f>VLOOKUP(A127,'system TB 2017'!$A:$D,3,0)</f>
        <v>3395349</v>
      </c>
      <c r="G127" s="26">
        <f>VLOOKUP(A127,'system TB 2017'!$A:$D,4,0)</f>
        <v>0</v>
      </c>
      <c r="H127" s="50">
        <f t="shared" si="3"/>
        <v>3395349</v>
      </c>
    </row>
    <row r="128" spans="1:8" ht="12.75" customHeight="1">
      <c r="A128" s="25" t="s">
        <v>328</v>
      </c>
      <c r="B128" s="25" t="s">
        <v>183</v>
      </c>
      <c r="C128" s="27">
        <f>VLOOKUP(A128,'System TB 2018'!$A:$D,3,0)</f>
        <v>174134</v>
      </c>
      <c r="D128" s="27">
        <f>VLOOKUP(A128,'System TB 2018'!$A:$D,4,0)</f>
        <v>0</v>
      </c>
      <c r="E128" s="27">
        <f t="shared" si="2"/>
        <v>174134</v>
      </c>
      <c r="F128" s="54">
        <f>VLOOKUP(A128,'system TB 2017'!$A:$D,3,0)</f>
        <v>3420</v>
      </c>
      <c r="G128" s="26">
        <f>VLOOKUP(A128,'system TB 2017'!$A:$D,4,0)</f>
        <v>0</v>
      </c>
      <c r="H128" s="50">
        <f t="shared" si="3"/>
        <v>3420</v>
      </c>
    </row>
    <row r="129" spans="1:8" ht="12.75" customHeight="1">
      <c r="A129" s="25" t="s">
        <v>329</v>
      </c>
      <c r="B129" s="25" t="s">
        <v>185</v>
      </c>
      <c r="C129" s="27">
        <f>VLOOKUP(A129,'System TB 2018'!$A:$D,3,0)</f>
        <v>542275</v>
      </c>
      <c r="D129" s="27">
        <f>VLOOKUP(A129,'System TB 2018'!$A:$D,4,0)</f>
        <v>0</v>
      </c>
      <c r="E129" s="27">
        <f t="shared" si="2"/>
        <v>542275</v>
      </c>
      <c r="F129" s="54">
        <f>VLOOKUP(A129,'system TB 2017'!$A:$D,3,0)</f>
        <v>1132351</v>
      </c>
      <c r="G129" s="26">
        <f>VLOOKUP(A129,'system TB 2017'!$A:$D,4,0)</f>
        <v>0</v>
      </c>
      <c r="H129" s="50">
        <f t="shared" si="3"/>
        <v>1132351</v>
      </c>
    </row>
    <row r="130" spans="1:8" ht="12.75" customHeight="1">
      <c r="A130" s="25" t="s">
        <v>330</v>
      </c>
      <c r="B130" s="25" t="s">
        <v>187</v>
      </c>
      <c r="C130" s="27">
        <f>VLOOKUP(A130,'System TB 2018'!$A:$D,3,0)</f>
        <v>72684951</v>
      </c>
      <c r="D130" s="27">
        <f>VLOOKUP(A130,'System TB 2018'!$A:$D,4,0)</f>
        <v>0</v>
      </c>
      <c r="E130" s="27">
        <f t="shared" si="2"/>
        <v>72684951</v>
      </c>
      <c r="F130" s="54">
        <f>VLOOKUP(A130,'system TB 2017'!$A:$D,3,0)</f>
        <v>55518773</v>
      </c>
      <c r="G130" s="26">
        <f>VLOOKUP(A130,'system TB 2017'!$A:$D,4,0)</f>
        <v>0</v>
      </c>
      <c r="H130" s="50">
        <f t="shared" si="3"/>
        <v>55518773</v>
      </c>
    </row>
    <row r="131" spans="1:8" ht="12.75" customHeight="1">
      <c r="A131" s="25" t="s">
        <v>331</v>
      </c>
      <c r="B131" s="25" t="s">
        <v>223</v>
      </c>
      <c r="C131" s="27">
        <f>VLOOKUP(A131,'System TB 2018'!$A:$D,3,0)</f>
        <v>23868556</v>
      </c>
      <c r="D131" s="27">
        <f>VLOOKUP(A131,'System TB 2018'!$A:$D,4,0)</f>
        <v>0</v>
      </c>
      <c r="E131" s="27">
        <f t="shared" si="2"/>
        <v>23868556</v>
      </c>
      <c r="F131" s="54">
        <f>VLOOKUP(A131,'system TB 2017'!$A:$D,3,0)</f>
        <v>19272872</v>
      </c>
      <c r="G131" s="26">
        <f>VLOOKUP(A131,'system TB 2017'!$A:$D,4,0)</f>
        <v>0</v>
      </c>
      <c r="H131" s="50">
        <f t="shared" si="3"/>
        <v>19272872</v>
      </c>
    </row>
    <row r="132" spans="1:8" ht="12.75" customHeight="1">
      <c r="A132" s="25" t="s">
        <v>332</v>
      </c>
      <c r="B132" s="25" t="s">
        <v>225</v>
      </c>
      <c r="C132" s="27">
        <f>VLOOKUP(A132,'System TB 2018'!$A:$D,3,0)</f>
        <v>260130</v>
      </c>
      <c r="D132" s="27">
        <f>VLOOKUP(A132,'System TB 2018'!$A:$D,4,0)</f>
        <v>0</v>
      </c>
      <c r="E132" s="27">
        <f aca="true" t="shared" si="4" ref="E132:E195">C132-D132</f>
        <v>260130</v>
      </c>
      <c r="F132" s="54">
        <f>VLOOKUP(A132,'system TB 2017'!$A:$D,3,0)</f>
        <v>8055735</v>
      </c>
      <c r="G132" s="26">
        <f>VLOOKUP(A132,'system TB 2017'!$A:$D,4,0)</f>
        <v>0</v>
      </c>
      <c r="H132" s="50">
        <f aca="true" t="shared" si="5" ref="H132:H195">F132-G132</f>
        <v>8055735</v>
      </c>
    </row>
    <row r="133" spans="1:8" ht="12.75" customHeight="1">
      <c r="A133" s="25" t="s">
        <v>333</v>
      </c>
      <c r="B133" s="25" t="s">
        <v>227</v>
      </c>
      <c r="C133" s="27">
        <f>VLOOKUP(A133,'System TB 2018'!$A:$D,3,0)</f>
        <v>58548524</v>
      </c>
      <c r="D133" s="27">
        <f>VLOOKUP(A133,'System TB 2018'!$A:$D,4,0)</f>
        <v>0</v>
      </c>
      <c r="E133" s="27">
        <f t="shared" si="4"/>
        <v>58548524</v>
      </c>
      <c r="F133" s="54">
        <f>VLOOKUP(A133,'system TB 2017'!$A:$D,3,0)</f>
        <v>57930874</v>
      </c>
      <c r="G133" s="26">
        <f>VLOOKUP(A133,'system TB 2017'!$A:$D,4,0)</f>
        <v>0</v>
      </c>
      <c r="H133" s="50">
        <f t="shared" si="5"/>
        <v>57930874</v>
      </c>
    </row>
    <row r="134" spans="1:8" ht="12.75" customHeight="1">
      <c r="A134" s="25" t="s">
        <v>334</v>
      </c>
      <c r="B134" s="25" t="s">
        <v>229</v>
      </c>
      <c r="C134" s="27">
        <f>VLOOKUP(A134,'System TB 2018'!$A:$D,3,0)</f>
        <v>21734825</v>
      </c>
      <c r="D134" s="27">
        <f>VLOOKUP(A134,'System TB 2018'!$A:$D,4,0)</f>
        <v>0</v>
      </c>
      <c r="E134" s="27">
        <f t="shared" si="4"/>
        <v>21734825</v>
      </c>
      <c r="F134" s="54">
        <f>VLOOKUP(A134,'system TB 2017'!$A:$D,3,0)</f>
        <v>21988319</v>
      </c>
      <c r="G134" s="26">
        <f>VLOOKUP(A134,'system TB 2017'!$A:$D,4,0)</f>
        <v>0</v>
      </c>
      <c r="H134" s="50">
        <f t="shared" si="5"/>
        <v>21988319</v>
      </c>
    </row>
    <row r="135" spans="1:8" ht="12.75" customHeight="1">
      <c r="A135" s="25" t="s">
        <v>335</v>
      </c>
      <c r="B135" s="25" t="s">
        <v>231</v>
      </c>
      <c r="C135" s="27">
        <f>VLOOKUP(A135,'System TB 2018'!$A:$D,3,0)</f>
        <v>43012258</v>
      </c>
      <c r="D135" s="27">
        <f>VLOOKUP(A135,'System TB 2018'!$A:$D,4,0)</f>
        <v>0</v>
      </c>
      <c r="E135" s="27">
        <f t="shared" si="4"/>
        <v>43012258</v>
      </c>
      <c r="F135" s="54">
        <f>VLOOKUP(A135,'system TB 2017'!$A:$D,3,0)</f>
        <v>18795977</v>
      </c>
      <c r="G135" s="26">
        <f>VLOOKUP(A135,'system TB 2017'!$A:$D,4,0)</f>
        <v>0</v>
      </c>
      <c r="H135" s="50">
        <f t="shared" si="5"/>
        <v>18795977</v>
      </c>
    </row>
    <row r="136" spans="1:8" ht="12.75" customHeight="1">
      <c r="A136" s="25" t="s">
        <v>336</v>
      </c>
      <c r="B136" s="25" t="s">
        <v>233</v>
      </c>
      <c r="C136" s="27">
        <f>VLOOKUP(A136,'System TB 2018'!$A:$D,3,0)</f>
        <v>9743991</v>
      </c>
      <c r="D136" s="27">
        <f>VLOOKUP(A136,'System TB 2018'!$A:$D,4,0)</f>
        <v>0</v>
      </c>
      <c r="E136" s="27">
        <f t="shared" si="4"/>
        <v>9743991</v>
      </c>
      <c r="F136" s="54">
        <f>VLOOKUP(A136,'system TB 2017'!$A:$D,3,0)</f>
        <v>15046219</v>
      </c>
      <c r="G136" s="26">
        <f>VLOOKUP(A136,'system TB 2017'!$A:$D,4,0)</f>
        <v>0</v>
      </c>
      <c r="H136" s="50">
        <f t="shared" si="5"/>
        <v>15046219</v>
      </c>
    </row>
    <row r="137" spans="1:8" ht="12.75" customHeight="1">
      <c r="A137" s="25" t="s">
        <v>337</v>
      </c>
      <c r="B137" s="25" t="s">
        <v>235</v>
      </c>
      <c r="C137" s="27">
        <f>VLOOKUP(A137,'System TB 2018'!$A:$D,3,0)</f>
        <v>41146464</v>
      </c>
      <c r="D137" s="27">
        <f>VLOOKUP(A137,'System TB 2018'!$A:$D,4,0)</f>
        <v>0</v>
      </c>
      <c r="E137" s="27">
        <f t="shared" si="4"/>
        <v>41146464</v>
      </c>
      <c r="F137" s="54">
        <f>VLOOKUP(A137,'system TB 2017'!$A:$D,3,0)</f>
        <v>45028761</v>
      </c>
      <c r="G137" s="26">
        <f>VLOOKUP(A137,'system TB 2017'!$A:$D,4,0)</f>
        <v>0</v>
      </c>
      <c r="H137" s="50">
        <f t="shared" si="5"/>
        <v>45028761</v>
      </c>
    </row>
    <row r="138" spans="1:8" ht="12.75" customHeight="1">
      <c r="A138" s="25" t="s">
        <v>338</v>
      </c>
      <c r="B138" s="25" t="s">
        <v>237</v>
      </c>
      <c r="C138" s="27">
        <f>VLOOKUP(A138,'System TB 2018'!$A:$D,3,0)</f>
        <v>7094132</v>
      </c>
      <c r="D138" s="27">
        <f>VLOOKUP(A138,'System TB 2018'!$A:$D,4,0)</f>
        <v>0</v>
      </c>
      <c r="E138" s="27">
        <f t="shared" si="4"/>
        <v>7094132</v>
      </c>
      <c r="F138" s="54">
        <f>VLOOKUP(A138,'system TB 2017'!$A:$D,3,0)</f>
        <v>405867</v>
      </c>
      <c r="G138" s="26">
        <f>VLOOKUP(A138,'system TB 2017'!$A:$D,4,0)</f>
        <v>0</v>
      </c>
      <c r="H138" s="50">
        <f t="shared" si="5"/>
        <v>405867</v>
      </c>
    </row>
    <row r="139" spans="1:8" ht="12.75" customHeight="1">
      <c r="A139" s="25" t="s">
        <v>339</v>
      </c>
      <c r="B139" s="25" t="s">
        <v>239</v>
      </c>
      <c r="C139" s="27">
        <f>VLOOKUP(A139,'System TB 2018'!$A:$D,3,0)</f>
        <v>31883978</v>
      </c>
      <c r="D139" s="27">
        <f>VLOOKUP(A139,'System TB 2018'!$A:$D,4,0)</f>
        <v>0</v>
      </c>
      <c r="E139" s="27">
        <f t="shared" si="4"/>
        <v>31883978</v>
      </c>
      <c r="F139" s="54">
        <f>VLOOKUP(A139,'system TB 2017'!$A:$D,3,0)</f>
        <v>25301272</v>
      </c>
      <c r="G139" s="26">
        <f>VLOOKUP(A139,'system TB 2017'!$A:$D,4,0)</f>
        <v>0</v>
      </c>
      <c r="H139" s="50">
        <f t="shared" si="5"/>
        <v>25301272</v>
      </c>
    </row>
    <row r="140" spans="1:8" ht="12.75" customHeight="1">
      <c r="A140" s="25" t="s">
        <v>340</v>
      </c>
      <c r="B140" s="25" t="s">
        <v>189</v>
      </c>
      <c r="C140" s="27">
        <f>VLOOKUP(A140,'System TB 2018'!$A:$D,3,0)</f>
        <v>17324470</v>
      </c>
      <c r="D140" s="27">
        <f>VLOOKUP(A140,'System TB 2018'!$A:$D,4,0)</f>
        <v>0</v>
      </c>
      <c r="E140" s="27">
        <f t="shared" si="4"/>
        <v>17324470</v>
      </c>
      <c r="F140" s="54">
        <f>VLOOKUP(A140,'system TB 2017'!$A:$D,3,0)</f>
        <v>15129460</v>
      </c>
      <c r="G140" s="26">
        <f>VLOOKUP(A140,'system TB 2017'!$A:$D,4,0)</f>
        <v>0</v>
      </c>
      <c r="H140" s="50">
        <f t="shared" si="5"/>
        <v>15129460</v>
      </c>
    </row>
    <row r="141" spans="1:8" ht="12.75" customHeight="1">
      <c r="A141" s="25" t="s">
        <v>341</v>
      </c>
      <c r="B141" s="25" t="s">
        <v>242</v>
      </c>
      <c r="C141" s="27">
        <f>VLOOKUP(A141,'System TB 2018'!$A:$D,3,0)</f>
        <v>11084270</v>
      </c>
      <c r="D141" s="27">
        <f>VLOOKUP(A141,'System TB 2018'!$A:$D,4,0)</f>
        <v>0</v>
      </c>
      <c r="E141" s="27">
        <f t="shared" si="4"/>
        <v>11084270</v>
      </c>
      <c r="F141" s="54">
        <f>VLOOKUP(A141,'system TB 2017'!$A:$D,3,0)</f>
        <v>12813113</v>
      </c>
      <c r="G141" s="26">
        <f>VLOOKUP(A141,'system TB 2017'!$A:$D,4,0)</f>
        <v>0</v>
      </c>
      <c r="H141" s="50">
        <f t="shared" si="5"/>
        <v>12813113</v>
      </c>
    </row>
    <row r="142" spans="1:8" ht="12.75" customHeight="1">
      <c r="A142" s="25" t="s">
        <v>342</v>
      </c>
      <c r="B142" s="25" t="s">
        <v>244</v>
      </c>
      <c r="C142" s="27">
        <f>VLOOKUP(A142,'System TB 2018'!$A:$D,3,0)</f>
        <v>21623308</v>
      </c>
      <c r="D142" s="27">
        <f>VLOOKUP(A142,'System TB 2018'!$A:$D,4,0)</f>
        <v>0</v>
      </c>
      <c r="E142" s="27">
        <f t="shared" si="4"/>
        <v>21623308</v>
      </c>
      <c r="F142" s="54">
        <f>VLOOKUP(A142,'system TB 2017'!$A:$D,3,0)</f>
        <v>16571989</v>
      </c>
      <c r="G142" s="26">
        <f>VLOOKUP(A142,'system TB 2017'!$A:$D,4,0)</f>
        <v>0</v>
      </c>
      <c r="H142" s="50">
        <f t="shared" si="5"/>
        <v>16571989</v>
      </c>
    </row>
    <row r="143" spans="1:8" ht="12.75" customHeight="1">
      <c r="A143" s="25" t="s">
        <v>343</v>
      </c>
      <c r="B143" s="25" t="s">
        <v>246</v>
      </c>
      <c r="C143" s="27">
        <f>VLOOKUP(A143,'System TB 2018'!$A:$D,3,0)</f>
        <v>7888753</v>
      </c>
      <c r="D143" s="27">
        <f>VLOOKUP(A143,'System TB 2018'!$A:$D,4,0)</f>
        <v>0</v>
      </c>
      <c r="E143" s="27">
        <f t="shared" si="4"/>
        <v>7888753</v>
      </c>
      <c r="F143" s="54">
        <f>VLOOKUP(A143,'system TB 2017'!$A:$D,3,0)</f>
        <v>11952152</v>
      </c>
      <c r="G143" s="26">
        <f>VLOOKUP(A143,'system TB 2017'!$A:$D,4,0)</f>
        <v>0</v>
      </c>
      <c r="H143" s="50">
        <f t="shared" si="5"/>
        <v>11952152</v>
      </c>
    </row>
    <row r="144" spans="1:8" ht="12.75" customHeight="1">
      <c r="A144" s="25" t="s">
        <v>344</v>
      </c>
      <c r="B144" s="25" t="s">
        <v>248</v>
      </c>
      <c r="C144" s="27">
        <f>VLOOKUP(A144,'System TB 2018'!$A:$D,3,0)</f>
        <v>16797219</v>
      </c>
      <c r="D144" s="27">
        <f>VLOOKUP(A144,'System TB 2018'!$A:$D,4,0)</f>
        <v>0</v>
      </c>
      <c r="E144" s="27">
        <f t="shared" si="4"/>
        <v>16797219</v>
      </c>
      <c r="F144" s="54">
        <f>VLOOKUP(A144,'system TB 2017'!$A:$D,3,0)</f>
        <v>15824091</v>
      </c>
      <c r="G144" s="26">
        <f>VLOOKUP(A144,'system TB 2017'!$A:$D,4,0)</f>
        <v>0</v>
      </c>
      <c r="H144" s="50">
        <f t="shared" si="5"/>
        <v>15824091</v>
      </c>
    </row>
    <row r="145" spans="1:8" ht="12.75" customHeight="1">
      <c r="A145" s="25" t="s">
        <v>345</v>
      </c>
      <c r="B145" s="25" t="s">
        <v>250</v>
      </c>
      <c r="C145" s="27">
        <f>VLOOKUP(A145,'System TB 2018'!$A:$D,3,0)</f>
        <v>8086134</v>
      </c>
      <c r="D145" s="27">
        <f>VLOOKUP(A145,'System TB 2018'!$A:$D,4,0)</f>
        <v>0</v>
      </c>
      <c r="E145" s="27">
        <f t="shared" si="4"/>
        <v>8086134</v>
      </c>
      <c r="F145" s="54">
        <f>VLOOKUP(A145,'system TB 2017'!$A:$D,3,0)</f>
        <v>8427049</v>
      </c>
      <c r="G145" s="26">
        <f>VLOOKUP(A145,'system TB 2017'!$A:$D,4,0)</f>
        <v>0</v>
      </c>
      <c r="H145" s="50">
        <f t="shared" si="5"/>
        <v>8427049</v>
      </c>
    </row>
    <row r="146" spans="1:8" ht="12.75" customHeight="1">
      <c r="A146" s="25" t="s">
        <v>346</v>
      </c>
      <c r="B146" s="25" t="s">
        <v>252</v>
      </c>
      <c r="C146" s="27">
        <f>VLOOKUP(A146,'System TB 2018'!$A:$D,3,0)</f>
        <v>19275912</v>
      </c>
      <c r="D146" s="27">
        <f>VLOOKUP(A146,'System TB 2018'!$A:$D,4,0)</f>
        <v>0</v>
      </c>
      <c r="E146" s="27">
        <f t="shared" si="4"/>
        <v>19275912</v>
      </c>
      <c r="F146" s="54">
        <f>VLOOKUP(A146,'system TB 2017'!$A:$D,3,0)</f>
        <v>21038272</v>
      </c>
      <c r="G146" s="26">
        <f>VLOOKUP(A146,'system TB 2017'!$A:$D,4,0)</f>
        <v>0</v>
      </c>
      <c r="H146" s="50">
        <f t="shared" si="5"/>
        <v>21038272</v>
      </c>
    </row>
    <row r="147" spans="1:8" ht="12.75" customHeight="1">
      <c r="A147" s="25" t="s">
        <v>347</v>
      </c>
      <c r="B147" s="25" t="s">
        <v>254</v>
      </c>
      <c r="C147" s="27">
        <f>VLOOKUP(A147,'System TB 2018'!$A:$D,3,0)</f>
        <v>35729428</v>
      </c>
      <c r="D147" s="27">
        <f>VLOOKUP(A147,'System TB 2018'!$A:$D,4,0)</f>
        <v>0</v>
      </c>
      <c r="E147" s="27">
        <f t="shared" si="4"/>
        <v>35729428</v>
      </c>
      <c r="F147" s="54">
        <f>VLOOKUP(A147,'system TB 2017'!$A:$D,3,0)</f>
        <v>21732460</v>
      </c>
      <c r="G147" s="26">
        <f>VLOOKUP(A147,'system TB 2017'!$A:$D,4,0)</f>
        <v>0</v>
      </c>
      <c r="H147" s="50">
        <f t="shared" si="5"/>
        <v>21732460</v>
      </c>
    </row>
    <row r="148" spans="1:8" ht="12.75" customHeight="1">
      <c r="A148" s="25" t="s">
        <v>348</v>
      </c>
      <c r="B148" s="25" t="s">
        <v>256</v>
      </c>
      <c r="C148" s="27">
        <f>VLOOKUP(A148,'System TB 2018'!$A:$D,3,0)</f>
        <v>18979321</v>
      </c>
      <c r="D148" s="27">
        <f>VLOOKUP(A148,'System TB 2018'!$A:$D,4,0)</f>
        <v>0</v>
      </c>
      <c r="E148" s="27">
        <f t="shared" si="4"/>
        <v>18979321</v>
      </c>
      <c r="F148" s="54">
        <f>VLOOKUP(A148,'system TB 2017'!$A:$D,3,0)</f>
        <v>19878110</v>
      </c>
      <c r="G148" s="26">
        <f>VLOOKUP(A148,'system TB 2017'!$A:$D,4,0)</f>
        <v>0</v>
      </c>
      <c r="H148" s="50">
        <f t="shared" si="5"/>
        <v>19878110</v>
      </c>
    </row>
    <row r="149" spans="1:8" ht="12.75" customHeight="1">
      <c r="A149" s="25" t="s">
        <v>349</v>
      </c>
      <c r="B149" s="25" t="s">
        <v>258</v>
      </c>
      <c r="C149" s="27">
        <f>VLOOKUP(A149,'System TB 2018'!$A:$D,3,0)</f>
        <v>15601784</v>
      </c>
      <c r="D149" s="27">
        <f>VLOOKUP(A149,'System TB 2018'!$A:$D,4,0)</f>
        <v>0</v>
      </c>
      <c r="E149" s="27">
        <f t="shared" si="4"/>
        <v>15601784</v>
      </c>
      <c r="F149" s="54">
        <f>VLOOKUP(A149,'system TB 2017'!$A:$D,3,0)</f>
        <v>11904365</v>
      </c>
      <c r="G149" s="26">
        <f>VLOOKUP(A149,'system TB 2017'!$A:$D,4,0)</f>
        <v>0</v>
      </c>
      <c r="H149" s="50">
        <f t="shared" si="5"/>
        <v>11904365</v>
      </c>
    </row>
    <row r="150" spans="1:8" ht="12.75" customHeight="1">
      <c r="A150" s="25" t="s">
        <v>350</v>
      </c>
      <c r="B150" s="25" t="s">
        <v>260</v>
      </c>
      <c r="C150" s="27">
        <f>VLOOKUP(A150,'System TB 2018'!$A:$D,3,0)</f>
        <v>11829140</v>
      </c>
      <c r="D150" s="27">
        <f>VLOOKUP(A150,'System TB 2018'!$A:$D,4,0)</f>
        <v>0</v>
      </c>
      <c r="E150" s="27">
        <f t="shared" si="4"/>
        <v>11829140</v>
      </c>
      <c r="F150" s="54">
        <f>VLOOKUP(A150,'system TB 2017'!$A:$D,3,0)</f>
        <v>12397497</v>
      </c>
      <c r="G150" s="26">
        <f>VLOOKUP(A150,'system TB 2017'!$A:$D,4,0)</f>
        <v>0</v>
      </c>
      <c r="H150" s="50">
        <f t="shared" si="5"/>
        <v>12397497</v>
      </c>
    </row>
    <row r="151" spans="1:8" ht="12.75" customHeight="1">
      <c r="A151" s="25" t="s">
        <v>351</v>
      </c>
      <c r="B151" s="25" t="s">
        <v>262</v>
      </c>
      <c r="C151" s="27">
        <f>VLOOKUP(A151,'System TB 2018'!$A:$D,3,0)</f>
        <v>10008447</v>
      </c>
      <c r="D151" s="27">
        <f>VLOOKUP(A151,'System TB 2018'!$A:$D,4,0)</f>
        <v>0</v>
      </c>
      <c r="E151" s="27">
        <f t="shared" si="4"/>
        <v>10008447</v>
      </c>
      <c r="F151" s="54">
        <f>VLOOKUP(A151,'system TB 2017'!$A:$D,3,0)</f>
        <v>11860531</v>
      </c>
      <c r="G151" s="26">
        <f>VLOOKUP(A151,'system TB 2017'!$A:$D,4,0)</f>
        <v>0</v>
      </c>
      <c r="H151" s="50">
        <f t="shared" si="5"/>
        <v>11860531</v>
      </c>
    </row>
    <row r="152" spans="1:8" ht="12.75" customHeight="1">
      <c r="A152" s="25" t="s">
        <v>352</v>
      </c>
      <c r="B152" s="25" t="s">
        <v>264</v>
      </c>
      <c r="C152" s="27">
        <f>VLOOKUP(A152,'System TB 2018'!$A:$D,3,0)</f>
        <v>12474460</v>
      </c>
      <c r="D152" s="27">
        <f>VLOOKUP(A152,'System TB 2018'!$A:$D,4,0)</f>
        <v>0</v>
      </c>
      <c r="E152" s="27">
        <f t="shared" si="4"/>
        <v>12474460</v>
      </c>
      <c r="F152" s="54">
        <f>VLOOKUP(A152,'system TB 2017'!$A:$D,3,0)</f>
        <v>10808999</v>
      </c>
      <c r="G152" s="26">
        <f>VLOOKUP(A152,'system TB 2017'!$A:$D,4,0)</f>
        <v>0</v>
      </c>
      <c r="H152" s="50">
        <f t="shared" si="5"/>
        <v>10808999</v>
      </c>
    </row>
    <row r="153" spans="1:8" ht="12.75" customHeight="1">
      <c r="A153" s="25" t="s">
        <v>353</v>
      </c>
      <c r="B153" s="25" t="s">
        <v>266</v>
      </c>
      <c r="C153" s="27">
        <f>VLOOKUP(A153,'System TB 2018'!$A:$D,3,0)</f>
        <v>31729015</v>
      </c>
      <c r="D153" s="27">
        <f>VLOOKUP(A153,'System TB 2018'!$A:$D,4,0)</f>
        <v>0</v>
      </c>
      <c r="E153" s="27">
        <f t="shared" si="4"/>
        <v>31729015</v>
      </c>
      <c r="F153" s="54">
        <f>VLOOKUP(A153,'system TB 2017'!$A:$D,3,0)</f>
        <v>21446909</v>
      </c>
      <c r="G153" s="26">
        <f>VLOOKUP(A153,'system TB 2017'!$A:$D,4,0)</f>
        <v>0</v>
      </c>
      <c r="H153" s="50">
        <f t="shared" si="5"/>
        <v>21446909</v>
      </c>
    </row>
    <row r="154" spans="1:8" ht="12.75" customHeight="1">
      <c r="A154" s="25" t="s">
        <v>354</v>
      </c>
      <c r="B154" s="25" t="s">
        <v>268</v>
      </c>
      <c r="C154" s="27">
        <f>VLOOKUP(A154,'System TB 2018'!$A:$D,3,0)</f>
        <v>18744275</v>
      </c>
      <c r="D154" s="27">
        <f>VLOOKUP(A154,'System TB 2018'!$A:$D,4,0)</f>
        <v>0</v>
      </c>
      <c r="E154" s="27">
        <f t="shared" si="4"/>
        <v>18744275</v>
      </c>
      <c r="F154" s="54">
        <f>VLOOKUP(A154,'system TB 2017'!$A:$D,3,0)</f>
        <v>17941198</v>
      </c>
      <c r="G154" s="26">
        <f>VLOOKUP(A154,'system TB 2017'!$A:$D,4,0)</f>
        <v>0</v>
      </c>
      <c r="H154" s="50">
        <f t="shared" si="5"/>
        <v>17941198</v>
      </c>
    </row>
    <row r="155" spans="1:8" ht="12.75" customHeight="1">
      <c r="A155" s="25" t="s">
        <v>355</v>
      </c>
      <c r="B155" s="25" t="s">
        <v>270</v>
      </c>
      <c r="C155" s="27">
        <f>VLOOKUP(A155,'System TB 2018'!$A:$D,3,0)</f>
        <v>13998604</v>
      </c>
      <c r="D155" s="27">
        <f>VLOOKUP(A155,'System TB 2018'!$A:$D,4,0)</f>
        <v>0</v>
      </c>
      <c r="E155" s="27">
        <f t="shared" si="4"/>
        <v>13998604</v>
      </c>
      <c r="F155" s="54">
        <f>VLOOKUP(A155,'system TB 2017'!$A:$D,3,0)</f>
        <v>11229484</v>
      </c>
      <c r="G155" s="26">
        <f>VLOOKUP(A155,'system TB 2017'!$A:$D,4,0)</f>
        <v>0</v>
      </c>
      <c r="H155" s="50">
        <f t="shared" si="5"/>
        <v>11229484</v>
      </c>
    </row>
    <row r="156" spans="1:8" ht="12.75" customHeight="1">
      <c r="A156" s="25" t="s">
        <v>356</v>
      </c>
      <c r="B156" s="25" t="s">
        <v>191</v>
      </c>
      <c r="C156" s="27">
        <f>VLOOKUP(A156,'System TB 2018'!$A:$D,3,0)</f>
        <v>2542866</v>
      </c>
      <c r="D156" s="27">
        <f>VLOOKUP(A156,'System TB 2018'!$A:$D,4,0)</f>
        <v>0</v>
      </c>
      <c r="E156" s="27">
        <f t="shared" si="4"/>
        <v>2542866</v>
      </c>
      <c r="F156" s="54">
        <f>VLOOKUP(A156,'system TB 2017'!$A:$D,3,0)</f>
        <v>2621854</v>
      </c>
      <c r="G156" s="26">
        <f>VLOOKUP(A156,'system TB 2017'!$A:$D,4,0)</f>
        <v>0</v>
      </c>
      <c r="H156" s="50">
        <f t="shared" si="5"/>
        <v>2621854</v>
      </c>
    </row>
    <row r="157" spans="1:8" ht="12.75" customHeight="1">
      <c r="A157" s="25" t="s">
        <v>357</v>
      </c>
      <c r="B157" s="25" t="s">
        <v>273</v>
      </c>
      <c r="C157" s="27">
        <f>VLOOKUP(A157,'System TB 2018'!$A:$D,3,0)</f>
        <v>1951131</v>
      </c>
      <c r="D157" s="27">
        <f>VLOOKUP(A157,'System TB 2018'!$A:$D,4,0)</f>
        <v>0</v>
      </c>
      <c r="E157" s="27">
        <f t="shared" si="4"/>
        <v>1951131</v>
      </c>
      <c r="F157" s="54">
        <f>VLOOKUP(A157,'system TB 2017'!$A:$D,3,0)</f>
        <v>5353757</v>
      </c>
      <c r="G157" s="26">
        <f>VLOOKUP(A157,'system TB 2017'!$A:$D,4,0)</f>
        <v>0</v>
      </c>
      <c r="H157" s="50">
        <f t="shared" si="5"/>
        <v>5353757</v>
      </c>
    </row>
    <row r="158" spans="1:8" ht="12.75" customHeight="1">
      <c r="A158" s="25" t="s">
        <v>358</v>
      </c>
      <c r="B158" s="25" t="s">
        <v>275</v>
      </c>
      <c r="C158" s="27">
        <f>VLOOKUP(A158,'System TB 2018'!$A:$D,3,0)</f>
        <v>9793132</v>
      </c>
      <c r="D158" s="27">
        <f>VLOOKUP(A158,'System TB 2018'!$A:$D,4,0)</f>
        <v>0</v>
      </c>
      <c r="E158" s="27">
        <f t="shared" si="4"/>
        <v>9793132</v>
      </c>
      <c r="F158" s="54">
        <f>VLOOKUP(A158,'system TB 2017'!$A:$D,3,0)</f>
        <v>10639486</v>
      </c>
      <c r="G158" s="26">
        <f>VLOOKUP(A158,'system TB 2017'!$A:$D,4,0)</f>
        <v>0</v>
      </c>
      <c r="H158" s="50">
        <f t="shared" si="5"/>
        <v>10639486</v>
      </c>
    </row>
    <row r="159" spans="1:8" ht="12.75" customHeight="1">
      <c r="A159" s="25" t="s">
        <v>359</v>
      </c>
      <c r="B159" s="25" t="s">
        <v>277</v>
      </c>
      <c r="C159" s="27">
        <f>VLOOKUP(A159,'System TB 2018'!$A:$D,3,0)</f>
        <v>2486318</v>
      </c>
      <c r="D159" s="27">
        <f>VLOOKUP(A159,'System TB 2018'!$A:$D,4,0)</f>
        <v>0</v>
      </c>
      <c r="E159" s="27">
        <f t="shared" si="4"/>
        <v>2486318</v>
      </c>
      <c r="F159" s="54">
        <f>VLOOKUP(A159,'system TB 2017'!$A:$D,3,0)</f>
        <v>3088034</v>
      </c>
      <c r="G159" s="26">
        <f>VLOOKUP(A159,'system TB 2017'!$A:$D,4,0)</f>
        <v>0</v>
      </c>
      <c r="H159" s="50">
        <f t="shared" si="5"/>
        <v>3088034</v>
      </c>
    </row>
    <row r="160" spans="1:8" ht="12.75" customHeight="1">
      <c r="A160" s="25" t="s">
        <v>360</v>
      </c>
      <c r="B160" s="25" t="s">
        <v>279</v>
      </c>
      <c r="C160" s="27">
        <f>VLOOKUP(A160,'System TB 2018'!$A:$D,3,0)</f>
        <v>1390546</v>
      </c>
      <c r="D160" s="27">
        <f>VLOOKUP(A160,'System TB 2018'!$A:$D,4,0)</f>
        <v>0</v>
      </c>
      <c r="E160" s="27">
        <f t="shared" si="4"/>
        <v>1390546</v>
      </c>
      <c r="F160" s="54">
        <f>VLOOKUP(A160,'system TB 2017'!$A:$D,3,0)</f>
        <v>1410591</v>
      </c>
      <c r="G160" s="26">
        <f>VLOOKUP(A160,'system TB 2017'!$A:$D,4,0)</f>
        <v>0</v>
      </c>
      <c r="H160" s="50">
        <f t="shared" si="5"/>
        <v>1410591</v>
      </c>
    </row>
    <row r="161" spans="1:8" ht="12.75" customHeight="1">
      <c r="A161" s="25" t="s">
        <v>361</v>
      </c>
      <c r="B161" s="25" t="s">
        <v>281</v>
      </c>
      <c r="C161" s="27">
        <f>VLOOKUP(A161,'System TB 2018'!$A:$D,3,0)</f>
        <v>14052613</v>
      </c>
      <c r="D161" s="27">
        <f>VLOOKUP(A161,'System TB 2018'!$A:$D,4,0)</f>
        <v>0</v>
      </c>
      <c r="E161" s="27">
        <f t="shared" si="4"/>
        <v>14052613</v>
      </c>
      <c r="F161" s="54">
        <f>VLOOKUP(A161,'system TB 2017'!$A:$D,3,0)</f>
        <v>10153512</v>
      </c>
      <c r="G161" s="26">
        <f>VLOOKUP(A161,'system TB 2017'!$A:$D,4,0)</f>
        <v>0</v>
      </c>
      <c r="H161" s="50">
        <f t="shared" si="5"/>
        <v>10153512</v>
      </c>
    </row>
    <row r="162" spans="1:8" ht="12.75" customHeight="1">
      <c r="A162" s="25" t="s">
        <v>362</v>
      </c>
      <c r="B162" s="25" t="s">
        <v>283</v>
      </c>
      <c r="C162" s="27">
        <f>VLOOKUP(A162,'System TB 2018'!$A:$D,3,0)</f>
        <v>13486205</v>
      </c>
      <c r="D162" s="27">
        <f>VLOOKUP(A162,'System TB 2018'!$A:$D,4,0)</f>
        <v>0</v>
      </c>
      <c r="E162" s="27">
        <f t="shared" si="4"/>
        <v>13486205</v>
      </c>
      <c r="F162" s="54">
        <f>VLOOKUP(A162,'system TB 2017'!$A:$D,3,0)</f>
        <v>13963058</v>
      </c>
      <c r="G162" s="26">
        <f>VLOOKUP(A162,'system TB 2017'!$A:$D,4,0)</f>
        <v>0</v>
      </c>
      <c r="H162" s="50">
        <f t="shared" si="5"/>
        <v>13963058</v>
      </c>
    </row>
    <row r="163" spans="1:8" ht="12.75" customHeight="1">
      <c r="A163" s="25" t="s">
        <v>363</v>
      </c>
      <c r="B163" s="25" t="s">
        <v>285</v>
      </c>
      <c r="C163" s="27">
        <f>VLOOKUP(A163,'System TB 2018'!$A:$D,3,0)</f>
        <v>3740033</v>
      </c>
      <c r="D163" s="27">
        <f>VLOOKUP(A163,'System TB 2018'!$A:$D,4,0)</f>
        <v>0</v>
      </c>
      <c r="E163" s="27">
        <f t="shared" si="4"/>
        <v>3740033</v>
      </c>
      <c r="F163" s="54">
        <f>VLOOKUP(A163,'system TB 2017'!$A:$D,3,0)</f>
        <v>1374980</v>
      </c>
      <c r="G163" s="26">
        <f>VLOOKUP(A163,'system TB 2017'!$A:$D,4,0)</f>
        <v>0</v>
      </c>
      <c r="H163" s="50">
        <f t="shared" si="5"/>
        <v>1374980</v>
      </c>
    </row>
    <row r="164" spans="1:8" ht="12.75" customHeight="1">
      <c r="A164" s="25" t="s">
        <v>364</v>
      </c>
      <c r="B164" s="25" t="s">
        <v>287</v>
      </c>
      <c r="C164" s="27">
        <f>VLOOKUP(A164,'System TB 2018'!$A:$D,3,0)</f>
        <v>6259296</v>
      </c>
      <c r="D164" s="27">
        <f>VLOOKUP(A164,'System TB 2018'!$A:$D,4,0)</f>
        <v>0</v>
      </c>
      <c r="E164" s="27">
        <f t="shared" si="4"/>
        <v>6259296</v>
      </c>
      <c r="F164" s="54">
        <f>VLOOKUP(A164,'system TB 2017'!$A:$D,3,0)</f>
        <v>8615395</v>
      </c>
      <c r="G164" s="26">
        <f>VLOOKUP(A164,'system TB 2017'!$A:$D,4,0)</f>
        <v>0</v>
      </c>
      <c r="H164" s="50">
        <f t="shared" si="5"/>
        <v>8615395</v>
      </c>
    </row>
    <row r="165" spans="1:8" ht="12.75" customHeight="1">
      <c r="A165" s="25" t="s">
        <v>365</v>
      </c>
      <c r="B165" s="25" t="s">
        <v>193</v>
      </c>
      <c r="C165" s="27">
        <f>VLOOKUP(A165,'System TB 2018'!$A:$D,3,0)</f>
        <v>10549395</v>
      </c>
      <c r="D165" s="27">
        <f>VLOOKUP(A165,'System TB 2018'!$A:$D,4,0)</f>
        <v>0</v>
      </c>
      <c r="E165" s="27">
        <f t="shared" si="4"/>
        <v>10549395</v>
      </c>
      <c r="F165" s="54">
        <f>VLOOKUP(A165,'system TB 2017'!$A:$D,3,0)</f>
        <v>11364292</v>
      </c>
      <c r="G165" s="26">
        <f>VLOOKUP(A165,'system TB 2017'!$A:$D,4,0)</f>
        <v>0</v>
      </c>
      <c r="H165" s="50">
        <f t="shared" si="5"/>
        <v>11364292</v>
      </c>
    </row>
    <row r="166" spans="1:8" ht="12.75" customHeight="1">
      <c r="A166" s="25" t="s">
        <v>366</v>
      </c>
      <c r="B166" s="25" t="s">
        <v>290</v>
      </c>
      <c r="C166" s="27">
        <f>VLOOKUP(A166,'System TB 2018'!$A:$D,3,0)</f>
        <v>1420233</v>
      </c>
      <c r="D166" s="27">
        <f>VLOOKUP(A166,'System TB 2018'!$A:$D,4,0)</f>
        <v>0</v>
      </c>
      <c r="E166" s="27">
        <f t="shared" si="4"/>
        <v>1420233</v>
      </c>
      <c r="F166" s="54">
        <f>VLOOKUP(A166,'system TB 2017'!$A:$D,3,0)</f>
        <v>1385269</v>
      </c>
      <c r="G166" s="26">
        <f>VLOOKUP(A166,'system TB 2017'!$A:$D,4,0)</f>
        <v>0</v>
      </c>
      <c r="H166" s="50">
        <f t="shared" si="5"/>
        <v>1385269</v>
      </c>
    </row>
    <row r="167" spans="1:8" ht="12.75" customHeight="1">
      <c r="A167" s="25" t="s">
        <v>367</v>
      </c>
      <c r="B167" s="25" t="s">
        <v>292</v>
      </c>
      <c r="C167" s="27">
        <f>VLOOKUP(A167,'System TB 2018'!$A:$D,3,0)</f>
        <v>1144631</v>
      </c>
      <c r="D167" s="27">
        <f>VLOOKUP(A167,'System TB 2018'!$A:$D,4,0)</f>
        <v>0</v>
      </c>
      <c r="E167" s="27">
        <f t="shared" si="4"/>
        <v>1144631</v>
      </c>
      <c r="F167" s="54">
        <f>VLOOKUP(A167,'system TB 2017'!$A:$D,3,0)</f>
        <v>839227</v>
      </c>
      <c r="G167" s="26">
        <f>VLOOKUP(A167,'system TB 2017'!$A:$D,4,0)</f>
        <v>0</v>
      </c>
      <c r="H167" s="50">
        <f t="shared" si="5"/>
        <v>839227</v>
      </c>
    </row>
    <row r="168" spans="1:8" ht="12.75" customHeight="1">
      <c r="A168" s="25" t="s">
        <v>368</v>
      </c>
      <c r="B168" s="25" t="s">
        <v>294</v>
      </c>
      <c r="C168" s="27">
        <f>VLOOKUP(A168,'System TB 2018'!$A:$D,3,0)</f>
        <v>3083902</v>
      </c>
      <c r="D168" s="27">
        <f>VLOOKUP(A168,'System TB 2018'!$A:$D,4,0)</f>
        <v>0</v>
      </c>
      <c r="E168" s="27">
        <f t="shared" si="4"/>
        <v>3083902</v>
      </c>
      <c r="F168" s="54">
        <f>VLOOKUP(A168,'system TB 2017'!$A:$D,3,0)</f>
        <v>2037998</v>
      </c>
      <c r="G168" s="26">
        <f>VLOOKUP(A168,'system TB 2017'!$A:$D,4,0)</f>
        <v>0</v>
      </c>
      <c r="H168" s="50">
        <f t="shared" si="5"/>
        <v>2037998</v>
      </c>
    </row>
    <row r="169" spans="1:8" ht="12.75" customHeight="1">
      <c r="A169" s="25" t="s">
        <v>369</v>
      </c>
      <c r="B169" s="25" t="s">
        <v>296</v>
      </c>
      <c r="C169" s="27">
        <f>VLOOKUP(A169,'System TB 2018'!$A:$D,3,0)</f>
        <v>3326295</v>
      </c>
      <c r="D169" s="27">
        <f>VLOOKUP(A169,'System TB 2018'!$A:$D,4,0)</f>
        <v>0</v>
      </c>
      <c r="E169" s="27">
        <f t="shared" si="4"/>
        <v>3326295</v>
      </c>
      <c r="F169" s="54">
        <f>VLOOKUP(A169,'system TB 2017'!$A:$D,3,0)</f>
        <v>4524111</v>
      </c>
      <c r="G169" s="26">
        <f>VLOOKUP(A169,'system TB 2017'!$A:$D,4,0)</f>
        <v>0</v>
      </c>
      <c r="H169" s="50">
        <f t="shared" si="5"/>
        <v>4524111</v>
      </c>
    </row>
    <row r="170" spans="1:8" ht="12.75" customHeight="1">
      <c r="A170" s="25" t="s">
        <v>370</v>
      </c>
      <c r="B170" s="25" t="s">
        <v>298</v>
      </c>
      <c r="C170" s="27">
        <f>VLOOKUP(A170,'System TB 2018'!$A:$D,3,0)</f>
        <v>49022887</v>
      </c>
      <c r="D170" s="27">
        <f>VLOOKUP(A170,'System TB 2018'!$A:$D,4,0)</f>
        <v>0</v>
      </c>
      <c r="E170" s="27">
        <f t="shared" si="4"/>
        <v>49022887</v>
      </c>
      <c r="F170" s="54">
        <f>VLOOKUP(A170,'system TB 2017'!$A:$D,3,0)</f>
        <v>36531986</v>
      </c>
      <c r="G170" s="26">
        <f>VLOOKUP(A170,'system TB 2017'!$A:$D,4,0)</f>
        <v>0</v>
      </c>
      <c r="H170" s="50">
        <f t="shared" si="5"/>
        <v>36531986</v>
      </c>
    </row>
    <row r="171" spans="1:8" ht="12.75" customHeight="1">
      <c r="A171" s="25" t="s">
        <v>371</v>
      </c>
      <c r="B171" s="25" t="s">
        <v>300</v>
      </c>
      <c r="C171" s="27">
        <f>VLOOKUP(A171,'System TB 2018'!$A:$D,3,0)</f>
        <v>2409083</v>
      </c>
      <c r="D171" s="27">
        <f>VLOOKUP(A171,'System TB 2018'!$A:$D,4,0)</f>
        <v>0</v>
      </c>
      <c r="E171" s="27">
        <f t="shared" si="4"/>
        <v>2409083</v>
      </c>
      <c r="F171" s="54">
        <f>VLOOKUP(A171,'system TB 2017'!$A:$D,3,0)</f>
        <v>4275489</v>
      </c>
      <c r="G171" s="26">
        <f>VLOOKUP(A171,'system TB 2017'!$A:$D,4,0)</f>
        <v>0</v>
      </c>
      <c r="H171" s="50">
        <f t="shared" si="5"/>
        <v>4275489</v>
      </c>
    </row>
    <row r="172" spans="1:8" ht="12.75" customHeight="1">
      <c r="A172" s="25" t="s">
        <v>372</v>
      </c>
      <c r="B172" s="25" t="s">
        <v>302</v>
      </c>
      <c r="C172" s="27">
        <f>VLOOKUP(A172,'System TB 2018'!$A:$D,3,0)</f>
        <v>18425867</v>
      </c>
      <c r="D172" s="27">
        <f>VLOOKUP(A172,'System TB 2018'!$A:$D,4,0)</f>
        <v>0</v>
      </c>
      <c r="E172" s="27">
        <f t="shared" si="4"/>
        <v>18425867</v>
      </c>
      <c r="F172" s="54">
        <f>VLOOKUP(A172,'system TB 2017'!$A:$D,3,0)</f>
        <v>20402811</v>
      </c>
      <c r="G172" s="26">
        <f>VLOOKUP(A172,'system TB 2017'!$A:$D,4,0)</f>
        <v>0</v>
      </c>
      <c r="H172" s="50">
        <f t="shared" si="5"/>
        <v>20402811</v>
      </c>
    </row>
    <row r="173" spans="1:8" ht="12.75" customHeight="1">
      <c r="A173" s="25" t="s">
        <v>374</v>
      </c>
      <c r="B173" s="25" t="s">
        <v>375</v>
      </c>
      <c r="C173" s="27">
        <f>VLOOKUP(A173,'System TB 2018'!$A:$D,3,0)</f>
        <v>3105300</v>
      </c>
      <c r="D173" s="27">
        <f>VLOOKUP(A173,'System TB 2018'!$A:$D,4,0)</f>
        <v>0</v>
      </c>
      <c r="E173" s="27">
        <f t="shared" si="4"/>
        <v>3105300</v>
      </c>
      <c r="F173" s="54">
        <f>VLOOKUP(A173,'system TB 2017'!$A:$D,3,0)</f>
        <v>5278848</v>
      </c>
      <c r="G173" s="26">
        <f>VLOOKUP(A173,'system TB 2017'!$A:$D,4,0)</f>
        <v>0</v>
      </c>
      <c r="H173" s="50">
        <f t="shared" si="5"/>
        <v>5278848</v>
      </c>
    </row>
    <row r="174" spans="1:8" ht="12.75" customHeight="1">
      <c r="A174" s="25" t="s">
        <v>376</v>
      </c>
      <c r="B174" s="25" t="s">
        <v>377</v>
      </c>
      <c r="C174" s="27">
        <f>VLOOKUP(A174,'System TB 2018'!$A:$D,3,0)</f>
        <v>0</v>
      </c>
      <c r="D174" s="27">
        <f>VLOOKUP(A174,'System TB 2018'!$A:$D,4,0)</f>
        <v>0</v>
      </c>
      <c r="E174" s="27">
        <f t="shared" si="4"/>
        <v>0</v>
      </c>
      <c r="F174" s="54">
        <f>VLOOKUP(A174,'system TB 2017'!$A:$D,3,0)</f>
        <v>8588611</v>
      </c>
      <c r="G174" s="26">
        <f>VLOOKUP(A174,'system TB 2017'!$A:$D,4,0)</f>
        <v>0</v>
      </c>
      <c r="H174" s="50">
        <f t="shared" si="5"/>
        <v>8588611</v>
      </c>
    </row>
    <row r="175" spans="1:8" ht="12.75" customHeight="1">
      <c r="A175" s="25" t="s">
        <v>378</v>
      </c>
      <c r="B175" s="25" t="s">
        <v>379</v>
      </c>
      <c r="C175" s="27">
        <f>VLOOKUP(A175,'System TB 2018'!$A:$D,3,0)</f>
        <v>0</v>
      </c>
      <c r="D175" s="27">
        <f>VLOOKUP(A175,'System TB 2018'!$A:$D,4,0)</f>
        <v>0</v>
      </c>
      <c r="E175" s="27">
        <f t="shared" si="4"/>
        <v>0</v>
      </c>
      <c r="F175" s="54">
        <v>0</v>
      </c>
      <c r="G175" s="26">
        <v>0</v>
      </c>
      <c r="H175" s="50">
        <f t="shared" si="5"/>
        <v>0</v>
      </c>
    </row>
    <row r="176" spans="1:8" ht="12.75" customHeight="1">
      <c r="A176" s="25" t="s">
        <v>381</v>
      </c>
      <c r="B176" s="25" t="s">
        <v>382</v>
      </c>
      <c r="C176" s="27">
        <f>VLOOKUP(A176,'System TB 2018'!$A:$D,3,0)</f>
        <v>96783</v>
      </c>
      <c r="D176" s="27">
        <f>VLOOKUP(A176,'System TB 2018'!$A:$D,4,0)</f>
        <v>0</v>
      </c>
      <c r="E176" s="27">
        <f t="shared" si="4"/>
        <v>96783</v>
      </c>
      <c r="F176" s="54">
        <f>VLOOKUP(A176,'system TB 2017'!$A:$D,3,0)</f>
        <v>0</v>
      </c>
      <c r="G176" s="26">
        <f>VLOOKUP(A176,'system TB 2017'!$A:$D,4,0)</f>
        <v>1070074</v>
      </c>
      <c r="H176" s="50">
        <f t="shared" si="5"/>
        <v>-1070074</v>
      </c>
    </row>
    <row r="177" spans="1:8" ht="12.75" customHeight="1">
      <c r="A177" s="25" t="s">
        <v>383</v>
      </c>
      <c r="B177" s="25" t="s">
        <v>384</v>
      </c>
      <c r="C177" s="27">
        <f>VLOOKUP(A177,'System TB 2018'!$A:$D,3,0)</f>
        <v>227437964</v>
      </c>
      <c r="D177" s="27">
        <f>VLOOKUP(A177,'System TB 2018'!$A:$D,4,0)</f>
        <v>0</v>
      </c>
      <c r="E177" s="27">
        <f t="shared" si="4"/>
        <v>227437964</v>
      </c>
      <c r="F177" s="54">
        <f>VLOOKUP(A177,'system TB 2017'!$A:$D,3,0)</f>
        <v>219862072</v>
      </c>
      <c r="G177" s="26">
        <f>VLOOKUP(A177,'system TB 2017'!$A:$D,4,0)</f>
        <v>0</v>
      </c>
      <c r="H177" s="50">
        <f t="shared" si="5"/>
        <v>219862072</v>
      </c>
    </row>
    <row r="178" spans="1:8" ht="12.75" customHeight="1">
      <c r="A178" s="25" t="s">
        <v>386</v>
      </c>
      <c r="B178" s="25" t="s">
        <v>387</v>
      </c>
      <c r="C178" s="27">
        <f>VLOOKUP(A178,'System TB 2018'!$A:$D,3,0)</f>
        <v>915786</v>
      </c>
      <c r="D178" s="27">
        <f>VLOOKUP(A178,'System TB 2018'!$A:$D,4,0)</f>
        <v>0</v>
      </c>
      <c r="E178" s="27">
        <f t="shared" si="4"/>
        <v>915786</v>
      </c>
      <c r="F178" s="54">
        <f>VLOOKUP(A178,'system TB 2017'!$A:$D,3,0)</f>
        <v>915786</v>
      </c>
      <c r="G178" s="26">
        <f>VLOOKUP(A178,'system TB 2017'!$A:$D,4,0)</f>
        <v>0</v>
      </c>
      <c r="H178" s="50">
        <f t="shared" si="5"/>
        <v>915786</v>
      </c>
    </row>
    <row r="179" spans="1:8" ht="12.75" customHeight="1">
      <c r="A179" s="25" t="s">
        <v>388</v>
      </c>
      <c r="B179" s="25" t="s">
        <v>389</v>
      </c>
      <c r="C179" s="27">
        <f>VLOOKUP(A179,'System TB 2018'!$A:$D,3,0)</f>
        <v>4750000000</v>
      </c>
      <c r="D179" s="27">
        <f>VLOOKUP(A179,'System TB 2018'!$A:$D,4,0)</f>
        <v>0</v>
      </c>
      <c r="E179" s="27">
        <f t="shared" si="4"/>
        <v>4750000000</v>
      </c>
      <c r="F179" s="54">
        <f>VLOOKUP(A179,'system TB 2017'!$A:$D,3,0)</f>
        <v>6750000000</v>
      </c>
      <c r="G179" s="26">
        <f>VLOOKUP(A179,'system TB 2017'!$A:$D,4,0)</f>
        <v>0</v>
      </c>
      <c r="H179" s="50">
        <f t="shared" si="5"/>
        <v>6750000000</v>
      </c>
    </row>
    <row r="180" spans="1:8" ht="12.75" customHeight="1">
      <c r="A180" s="25" t="s">
        <v>545</v>
      </c>
      <c r="B180" s="25" t="s">
        <v>135</v>
      </c>
      <c r="C180" s="27">
        <f>VLOOKUP(A180,'System TB 2018'!$A:$D,3,0)</f>
        <v>0</v>
      </c>
      <c r="D180" s="27">
        <f>VLOOKUP(A180,'System TB 2018'!$A:$D,4,0)</f>
        <v>298741</v>
      </c>
      <c r="E180" s="27">
        <f t="shared" si="4"/>
        <v>-298741</v>
      </c>
      <c r="F180" s="54">
        <f>VLOOKUP(A180,'system TB 2017'!$A:$D,3,0)</f>
        <v>0</v>
      </c>
      <c r="G180" s="26">
        <f>VLOOKUP(A180,'system TB 2017'!$A:$D,4,0)</f>
        <v>369496</v>
      </c>
      <c r="H180" s="50">
        <f t="shared" si="5"/>
        <v>-369496</v>
      </c>
    </row>
    <row r="181" spans="1:8" ht="12.75" customHeight="1">
      <c r="A181" s="25" t="s">
        <v>546</v>
      </c>
      <c r="B181" s="25" t="s">
        <v>137</v>
      </c>
      <c r="C181" s="27">
        <f>VLOOKUP(A181,'System TB 2018'!$A:$D,3,0)</f>
        <v>0</v>
      </c>
      <c r="D181" s="27">
        <f>VLOOKUP(A181,'System TB 2018'!$A:$D,4,0)</f>
        <v>619385</v>
      </c>
      <c r="E181" s="27">
        <f t="shared" si="4"/>
        <v>-619385</v>
      </c>
      <c r="F181" s="54">
        <f>VLOOKUP(A181,'system TB 2017'!$A:$D,3,0)</f>
        <v>0</v>
      </c>
      <c r="G181" s="26">
        <f>VLOOKUP(A181,'system TB 2017'!$A:$D,4,0)</f>
        <v>1463601</v>
      </c>
      <c r="H181" s="50">
        <f t="shared" si="5"/>
        <v>-1463601</v>
      </c>
    </row>
    <row r="182" spans="1:8" ht="12.75" customHeight="1">
      <c r="A182" s="25" t="s">
        <v>547</v>
      </c>
      <c r="B182" s="25" t="s">
        <v>139</v>
      </c>
      <c r="C182" s="27">
        <f>VLOOKUP(A182,'System TB 2018'!$A:$D,3,0)</f>
        <v>0</v>
      </c>
      <c r="D182" s="27">
        <f>VLOOKUP(A182,'System TB 2018'!$A:$D,4,0)</f>
        <v>154221</v>
      </c>
      <c r="E182" s="27">
        <f t="shared" si="4"/>
        <v>-154221</v>
      </c>
      <c r="F182" s="54">
        <f>VLOOKUP(A182,'system TB 2017'!$A:$D,3,0)</f>
        <v>0</v>
      </c>
      <c r="G182" s="26">
        <f>VLOOKUP(A182,'system TB 2017'!$A:$D,4,0)</f>
        <v>70431</v>
      </c>
      <c r="H182" s="50">
        <f t="shared" si="5"/>
        <v>-70431</v>
      </c>
    </row>
    <row r="183" spans="1:8" ht="12.75" customHeight="1">
      <c r="A183" s="25" t="s">
        <v>548</v>
      </c>
      <c r="B183" s="25" t="s">
        <v>141</v>
      </c>
      <c r="C183" s="27">
        <f>VLOOKUP(A183,'System TB 2018'!$A:$D,3,0)</f>
        <v>0</v>
      </c>
      <c r="D183" s="27">
        <f>VLOOKUP(A183,'System TB 2018'!$A:$D,4,0)</f>
        <v>0</v>
      </c>
      <c r="E183" s="27">
        <f t="shared" si="4"/>
        <v>0</v>
      </c>
      <c r="F183" s="54">
        <v>0</v>
      </c>
      <c r="G183" s="26">
        <v>0</v>
      </c>
      <c r="H183" s="50">
        <f t="shared" si="5"/>
        <v>0</v>
      </c>
    </row>
    <row r="184" spans="1:8" ht="12.75" customHeight="1">
      <c r="A184" s="25" t="s">
        <v>549</v>
      </c>
      <c r="B184" s="25" t="s">
        <v>143</v>
      </c>
      <c r="C184" s="27">
        <f>VLOOKUP(A184,'System TB 2018'!$A:$D,3,0)</f>
        <v>0</v>
      </c>
      <c r="D184" s="27">
        <f>VLOOKUP(A184,'System TB 2018'!$A:$D,4,0)</f>
        <v>101000</v>
      </c>
      <c r="E184" s="27">
        <f t="shared" si="4"/>
        <v>-101000</v>
      </c>
      <c r="F184" s="54">
        <f>VLOOKUP(A184,'system TB 2017'!$A:$D,3,0)</f>
        <v>0</v>
      </c>
      <c r="G184" s="26">
        <f>VLOOKUP(A184,'system TB 2017'!$A:$D,4,0)</f>
        <v>100200</v>
      </c>
      <c r="H184" s="50">
        <f t="shared" si="5"/>
        <v>-100200</v>
      </c>
    </row>
    <row r="185" spans="1:8" ht="12.75" customHeight="1">
      <c r="A185" s="25" t="s">
        <v>550</v>
      </c>
      <c r="B185" s="25" t="s">
        <v>145</v>
      </c>
      <c r="C185" s="27">
        <f>VLOOKUP(A185,'System TB 2018'!$A:$D,3,0)</f>
        <v>0</v>
      </c>
      <c r="D185" s="27">
        <f>VLOOKUP(A185,'System TB 2018'!$A:$D,4,0)</f>
        <v>13055210</v>
      </c>
      <c r="E185" s="27">
        <f t="shared" si="4"/>
        <v>-13055210</v>
      </c>
      <c r="F185" s="54">
        <f>VLOOKUP(A185,'system TB 2017'!$A:$D,3,0)</f>
        <v>0</v>
      </c>
      <c r="G185" s="26">
        <f>VLOOKUP(A185,'system TB 2017'!$A:$D,4,0)</f>
        <v>5300</v>
      </c>
      <c r="H185" s="50">
        <f t="shared" si="5"/>
        <v>-5300</v>
      </c>
    </row>
    <row r="186" spans="1:8" ht="12.75" customHeight="1">
      <c r="A186" s="25" t="s">
        <v>551</v>
      </c>
      <c r="B186" s="25" t="s">
        <v>147</v>
      </c>
      <c r="C186" s="27">
        <f>VLOOKUP(A186,'System TB 2018'!$A:$D,3,0)</f>
        <v>0</v>
      </c>
      <c r="D186" s="27">
        <f>VLOOKUP(A186,'System TB 2018'!$A:$D,4,0)</f>
        <v>3768971</v>
      </c>
      <c r="E186" s="27">
        <f t="shared" si="4"/>
        <v>-3768971</v>
      </c>
      <c r="F186" s="54">
        <f>VLOOKUP(A186,'system TB 2017'!$A:$D,3,0)</f>
        <v>0</v>
      </c>
      <c r="G186" s="26">
        <f>VLOOKUP(A186,'system TB 2017'!$A:$D,4,0)</f>
        <v>3765864</v>
      </c>
      <c r="H186" s="50">
        <f t="shared" si="5"/>
        <v>-3765864</v>
      </c>
    </row>
    <row r="187" spans="1:8" ht="12.75" customHeight="1">
      <c r="A187" s="25" t="s">
        <v>552</v>
      </c>
      <c r="B187" s="25" t="s">
        <v>149</v>
      </c>
      <c r="C187" s="27">
        <f>VLOOKUP(A187,'System TB 2018'!$A:$D,3,0)</f>
        <v>0</v>
      </c>
      <c r="D187" s="27">
        <f>VLOOKUP(A187,'System TB 2018'!$A:$D,4,0)</f>
        <v>10025106</v>
      </c>
      <c r="E187" s="27">
        <f t="shared" si="4"/>
        <v>-10025106</v>
      </c>
      <c r="F187" s="54">
        <f>VLOOKUP(A187,'system TB 2017'!$A:$D,3,0)</f>
        <v>0</v>
      </c>
      <c r="G187" s="26">
        <f>VLOOKUP(A187,'system TB 2017'!$A:$D,4,0)</f>
        <v>22962139</v>
      </c>
      <c r="H187" s="50">
        <f t="shared" si="5"/>
        <v>-22962139</v>
      </c>
    </row>
    <row r="188" spans="1:8" ht="12.75" customHeight="1">
      <c r="A188" s="25" t="s">
        <v>553</v>
      </c>
      <c r="B188" s="25" t="s">
        <v>151</v>
      </c>
      <c r="C188" s="27">
        <f>VLOOKUP(A188,'System TB 2018'!$A:$D,3,0)</f>
        <v>0</v>
      </c>
      <c r="D188" s="27">
        <f>VLOOKUP(A188,'System TB 2018'!$A:$D,4,0)</f>
        <v>10192672</v>
      </c>
      <c r="E188" s="27">
        <f t="shared" si="4"/>
        <v>-10192672</v>
      </c>
      <c r="F188" s="54">
        <f>VLOOKUP(A188,'system TB 2017'!$A:$D,3,0)</f>
        <v>0</v>
      </c>
      <c r="G188" s="26">
        <f>VLOOKUP(A188,'system TB 2017'!$A:$D,4,0)</f>
        <v>5062356</v>
      </c>
      <c r="H188" s="50">
        <f t="shared" si="5"/>
        <v>-5062356</v>
      </c>
    </row>
    <row r="189" spans="1:8" ht="12.75" customHeight="1">
      <c r="A189" s="25" t="s">
        <v>554</v>
      </c>
      <c r="B189" s="25" t="s">
        <v>153</v>
      </c>
      <c r="C189" s="27">
        <f>VLOOKUP(A189,'System TB 2018'!$A:$D,3,0)</f>
        <v>0</v>
      </c>
      <c r="D189" s="27">
        <f>VLOOKUP(A189,'System TB 2018'!$A:$D,4,0)</f>
        <v>2278532</v>
      </c>
      <c r="E189" s="27">
        <f t="shared" si="4"/>
        <v>-2278532</v>
      </c>
      <c r="F189" s="54">
        <f>VLOOKUP(A189,'system TB 2017'!$A:$D,3,0)</f>
        <v>0</v>
      </c>
      <c r="G189" s="26">
        <f>VLOOKUP(A189,'system TB 2017'!$A:$D,4,0)</f>
        <v>1232607</v>
      </c>
      <c r="H189" s="50">
        <f t="shared" si="5"/>
        <v>-1232607</v>
      </c>
    </row>
    <row r="190" spans="1:8" ht="12.75" customHeight="1">
      <c r="A190" s="25" t="s">
        <v>555</v>
      </c>
      <c r="B190" s="25" t="s">
        <v>155</v>
      </c>
      <c r="C190" s="27">
        <f>VLOOKUP(A190,'System TB 2018'!$A:$D,3,0)</f>
        <v>0</v>
      </c>
      <c r="D190" s="27">
        <f>VLOOKUP(A190,'System TB 2018'!$A:$D,4,0)</f>
        <v>431232857</v>
      </c>
      <c r="E190" s="27">
        <f t="shared" si="4"/>
        <v>-431232857</v>
      </c>
      <c r="F190" s="54">
        <f>VLOOKUP(A190,'system TB 2017'!$A:$D,3,0)</f>
        <v>0</v>
      </c>
      <c r="G190" s="26">
        <f>VLOOKUP(A190,'system TB 2017'!$A:$D,4,0)</f>
        <v>267009097</v>
      </c>
      <c r="H190" s="50">
        <f t="shared" si="5"/>
        <v>-267009097</v>
      </c>
    </row>
    <row r="191" spans="1:8" ht="12.75" customHeight="1">
      <c r="A191" s="25" t="s">
        <v>556</v>
      </c>
      <c r="B191" s="25" t="s">
        <v>157</v>
      </c>
      <c r="C191" s="27">
        <f>VLOOKUP(A191,'System TB 2018'!$A:$D,3,0)</f>
        <v>0</v>
      </c>
      <c r="D191" s="27">
        <f>VLOOKUP(A191,'System TB 2018'!$A:$D,4,0)</f>
        <v>403700</v>
      </c>
      <c r="E191" s="27">
        <f t="shared" si="4"/>
        <v>-403700</v>
      </c>
      <c r="F191" s="54">
        <f>VLOOKUP(A191,'system TB 2017'!$A:$D,3,0)</f>
        <v>0</v>
      </c>
      <c r="G191" s="26">
        <f>VLOOKUP(A191,'system TB 2017'!$A:$D,4,0)</f>
        <v>368413</v>
      </c>
      <c r="H191" s="50">
        <f t="shared" si="5"/>
        <v>-368413</v>
      </c>
    </row>
    <row r="192" spans="1:8" ht="12.75" customHeight="1">
      <c r="A192" s="25" t="s">
        <v>557</v>
      </c>
      <c r="B192" s="25" t="s">
        <v>159</v>
      </c>
      <c r="C192" s="27">
        <f>VLOOKUP(A192,'System TB 2018'!$A:$D,3,0)</f>
        <v>0</v>
      </c>
      <c r="D192" s="27">
        <f>VLOOKUP(A192,'System TB 2018'!$A:$D,4,0)</f>
        <v>35170767</v>
      </c>
      <c r="E192" s="27">
        <f t="shared" si="4"/>
        <v>-35170767</v>
      </c>
      <c r="F192" s="54">
        <f>VLOOKUP(A192,'system TB 2017'!$A:$D,3,0)</f>
        <v>0</v>
      </c>
      <c r="G192" s="26">
        <f>VLOOKUP(A192,'system TB 2017'!$A:$D,4,0)</f>
        <v>420320321</v>
      </c>
      <c r="H192" s="50">
        <f t="shared" si="5"/>
        <v>-420320321</v>
      </c>
    </row>
    <row r="193" spans="1:8" ht="12.75" customHeight="1">
      <c r="A193" s="25" t="s">
        <v>558</v>
      </c>
      <c r="B193" s="25" t="s">
        <v>161</v>
      </c>
      <c r="C193" s="27">
        <f>VLOOKUP(A193,'System TB 2018'!$A:$D,3,0)</f>
        <v>0</v>
      </c>
      <c r="D193" s="27">
        <f>VLOOKUP(A193,'System TB 2018'!$A:$D,4,0)</f>
        <v>77309404</v>
      </c>
      <c r="E193" s="27">
        <f t="shared" si="4"/>
        <v>-77309404</v>
      </c>
      <c r="F193" s="54">
        <f>VLOOKUP(A193,'system TB 2017'!$A:$D,3,0)</f>
        <v>0</v>
      </c>
      <c r="G193" s="26">
        <f>VLOOKUP(A193,'system TB 2017'!$A:$D,4,0)</f>
        <v>71440209</v>
      </c>
      <c r="H193" s="50">
        <f t="shared" si="5"/>
        <v>-71440209</v>
      </c>
    </row>
    <row r="194" spans="1:8" ht="12.75" customHeight="1">
      <c r="A194" s="25" t="s">
        <v>559</v>
      </c>
      <c r="B194" s="25" t="s">
        <v>163</v>
      </c>
      <c r="C194" s="27">
        <f>VLOOKUP(A194,'System TB 2018'!$A:$D,3,0)</f>
        <v>0</v>
      </c>
      <c r="D194" s="27">
        <f>VLOOKUP(A194,'System TB 2018'!$A:$D,4,0)</f>
        <v>3762944</v>
      </c>
      <c r="E194" s="27">
        <f t="shared" si="4"/>
        <v>-3762944</v>
      </c>
      <c r="F194" s="54">
        <f>VLOOKUP(A194,'system TB 2017'!$A:$D,3,0)</f>
        <v>0</v>
      </c>
      <c r="G194" s="26">
        <f>VLOOKUP(A194,'system TB 2017'!$A:$D,4,0)</f>
        <v>4773450</v>
      </c>
      <c r="H194" s="50">
        <f t="shared" si="5"/>
        <v>-4773450</v>
      </c>
    </row>
    <row r="195" spans="1:8" ht="12.75" customHeight="1">
      <c r="A195" s="25" t="s">
        <v>560</v>
      </c>
      <c r="B195" s="25" t="s">
        <v>165</v>
      </c>
      <c r="C195" s="27">
        <f>VLOOKUP(A195,'System TB 2018'!$A:$D,3,0)</f>
        <v>0</v>
      </c>
      <c r="D195" s="27">
        <f>VLOOKUP(A195,'System TB 2018'!$A:$D,4,0)</f>
        <v>3268709</v>
      </c>
      <c r="E195" s="27">
        <f t="shared" si="4"/>
        <v>-3268709</v>
      </c>
      <c r="F195" s="54">
        <f>VLOOKUP(A195,'system TB 2017'!$A:$D,3,0)</f>
        <v>0</v>
      </c>
      <c r="G195" s="26">
        <f>VLOOKUP(A195,'system TB 2017'!$A:$D,4,0)</f>
        <v>2400713</v>
      </c>
      <c r="H195" s="50">
        <f t="shared" si="5"/>
        <v>-2400713</v>
      </c>
    </row>
    <row r="196" spans="1:8" ht="12.75" customHeight="1">
      <c r="A196" s="25" t="s">
        <v>561</v>
      </c>
      <c r="B196" s="25" t="s">
        <v>167</v>
      </c>
      <c r="C196" s="27">
        <f>VLOOKUP(A196,'System TB 2018'!$A:$D,3,0)</f>
        <v>0</v>
      </c>
      <c r="D196" s="27">
        <f>VLOOKUP(A196,'System TB 2018'!$A:$D,4,0)</f>
        <v>3830177</v>
      </c>
      <c r="E196" s="27">
        <f aca="true" t="shared" si="6" ref="E196:E259">C196-D196</f>
        <v>-3830177</v>
      </c>
      <c r="F196" s="54">
        <f>VLOOKUP(A196,'system TB 2017'!$A:$D,3,0)</f>
        <v>0</v>
      </c>
      <c r="G196" s="26">
        <f>VLOOKUP(A196,'system TB 2017'!$A:$D,4,0)</f>
        <v>3544989</v>
      </c>
      <c r="H196" s="50">
        <f aca="true" t="shared" si="7" ref="H196:H259">F196-G196</f>
        <v>-3544989</v>
      </c>
    </row>
    <row r="197" spans="1:8" ht="12.75" customHeight="1">
      <c r="A197" s="25" t="s">
        <v>562</v>
      </c>
      <c r="B197" s="25" t="s">
        <v>169</v>
      </c>
      <c r="C197" s="27">
        <f>VLOOKUP(A197,'System TB 2018'!$A:$D,3,0)</f>
        <v>0</v>
      </c>
      <c r="D197" s="27">
        <f>VLOOKUP(A197,'System TB 2018'!$A:$D,4,0)</f>
        <v>15961528</v>
      </c>
      <c r="E197" s="27">
        <f t="shared" si="6"/>
        <v>-15961528</v>
      </c>
      <c r="F197" s="54">
        <f>VLOOKUP(A197,'system TB 2017'!$A:$D,3,0)</f>
        <v>0</v>
      </c>
      <c r="G197" s="26">
        <f>VLOOKUP(A197,'system TB 2017'!$A:$D,4,0)</f>
        <v>4692437</v>
      </c>
      <c r="H197" s="50">
        <f t="shared" si="7"/>
        <v>-4692437</v>
      </c>
    </row>
    <row r="198" spans="1:8" ht="12.75" customHeight="1">
      <c r="A198" s="25" t="s">
        <v>563</v>
      </c>
      <c r="B198" s="25" t="s">
        <v>171</v>
      </c>
      <c r="C198" s="27">
        <f>VLOOKUP(A198,'System TB 2018'!$A:$D,3,0)</f>
        <v>0</v>
      </c>
      <c r="D198" s="27">
        <f>VLOOKUP(A198,'System TB 2018'!$A:$D,4,0)</f>
        <v>1985645</v>
      </c>
      <c r="E198" s="27">
        <f t="shared" si="6"/>
        <v>-1985645</v>
      </c>
      <c r="F198" s="54">
        <f>VLOOKUP(A198,'system TB 2017'!$A:$D,3,0)</f>
        <v>0</v>
      </c>
      <c r="G198" s="26">
        <f>VLOOKUP(A198,'system TB 2017'!$A:$D,4,0)</f>
        <v>2046298</v>
      </c>
      <c r="H198" s="50">
        <f t="shared" si="7"/>
        <v>-2046298</v>
      </c>
    </row>
    <row r="199" spans="1:8" ht="12.75" customHeight="1">
      <c r="A199" s="25" t="s">
        <v>564</v>
      </c>
      <c r="B199" s="25" t="s">
        <v>173</v>
      </c>
      <c r="C199" s="27">
        <f>VLOOKUP(A199,'System TB 2018'!$A:$D,3,0)</f>
        <v>0</v>
      </c>
      <c r="D199" s="27">
        <f>VLOOKUP(A199,'System TB 2018'!$A:$D,4,0)</f>
        <v>8334101</v>
      </c>
      <c r="E199" s="27">
        <f t="shared" si="6"/>
        <v>-8334101</v>
      </c>
      <c r="F199" s="54">
        <f>VLOOKUP(A199,'system TB 2017'!$A:$D,3,0)</f>
        <v>0</v>
      </c>
      <c r="G199" s="26">
        <f>VLOOKUP(A199,'system TB 2017'!$A:$D,4,0)</f>
        <v>6518433</v>
      </c>
      <c r="H199" s="50">
        <f t="shared" si="7"/>
        <v>-6518433</v>
      </c>
    </row>
    <row r="200" spans="1:8" ht="12.75" customHeight="1">
      <c r="A200" s="25" t="s">
        <v>565</v>
      </c>
      <c r="B200" s="25" t="s">
        <v>175</v>
      </c>
      <c r="C200" s="27">
        <f>VLOOKUP(A200,'System TB 2018'!$A:$D,3,0)</f>
        <v>0</v>
      </c>
      <c r="D200" s="27">
        <f>VLOOKUP(A200,'System TB 2018'!$A:$D,4,0)</f>
        <v>11791802</v>
      </c>
      <c r="E200" s="27">
        <f t="shared" si="6"/>
        <v>-11791802</v>
      </c>
      <c r="F200" s="54">
        <f>VLOOKUP(A200,'system TB 2017'!$A:$D,3,0)</f>
        <v>0</v>
      </c>
      <c r="G200" s="26">
        <f>VLOOKUP(A200,'system TB 2017'!$A:$D,4,0)</f>
        <v>6324279</v>
      </c>
      <c r="H200" s="50">
        <f t="shared" si="7"/>
        <v>-6324279</v>
      </c>
    </row>
    <row r="201" spans="1:8" ht="12.75" customHeight="1">
      <c r="A201" s="25" t="s">
        <v>566</v>
      </c>
      <c r="B201" s="25" t="s">
        <v>177</v>
      </c>
      <c r="C201" s="27">
        <f>VLOOKUP(A201,'System TB 2018'!$A:$D,3,0)</f>
        <v>0</v>
      </c>
      <c r="D201" s="27">
        <f>VLOOKUP(A201,'System TB 2018'!$A:$D,4,0)</f>
        <v>96108</v>
      </c>
      <c r="E201" s="27">
        <f t="shared" si="6"/>
        <v>-96108</v>
      </c>
      <c r="F201" s="54">
        <f>VLOOKUP(A201,'system TB 2017'!$A:$D,3,0)</f>
        <v>0</v>
      </c>
      <c r="G201" s="26">
        <f>VLOOKUP(A201,'system TB 2017'!$A:$D,4,0)</f>
        <v>181722</v>
      </c>
      <c r="H201" s="50">
        <f t="shared" si="7"/>
        <v>-181722</v>
      </c>
    </row>
    <row r="202" spans="1:8" ht="12.75" customHeight="1">
      <c r="A202" s="25" t="s">
        <v>567</v>
      </c>
      <c r="B202" s="25" t="s">
        <v>179</v>
      </c>
      <c r="C202" s="27">
        <f>VLOOKUP(A202,'System TB 2018'!$A:$D,3,0)</f>
        <v>0</v>
      </c>
      <c r="D202" s="27">
        <f>VLOOKUP(A202,'System TB 2018'!$A:$D,4,0)</f>
        <v>203355</v>
      </c>
      <c r="E202" s="27">
        <f t="shared" si="6"/>
        <v>-203355</v>
      </c>
      <c r="F202" s="54">
        <f>VLOOKUP(A202,'system TB 2017'!$A:$D,3,0)</f>
        <v>0</v>
      </c>
      <c r="G202" s="26">
        <f>VLOOKUP(A202,'system TB 2017'!$A:$D,4,0)</f>
        <v>87186</v>
      </c>
      <c r="H202" s="50">
        <f t="shared" si="7"/>
        <v>-87186</v>
      </c>
    </row>
    <row r="203" spans="1:8" ht="12.75" customHeight="1">
      <c r="A203" s="25" t="s">
        <v>568</v>
      </c>
      <c r="B203" s="25" t="s">
        <v>181</v>
      </c>
      <c r="C203" s="27">
        <f>VLOOKUP(A203,'System TB 2018'!$A:$D,3,0)</f>
        <v>0</v>
      </c>
      <c r="D203" s="27">
        <f>VLOOKUP(A203,'System TB 2018'!$A:$D,4,0)</f>
        <v>0</v>
      </c>
      <c r="E203" s="27">
        <f t="shared" si="6"/>
        <v>0</v>
      </c>
      <c r="F203" s="54">
        <v>0</v>
      </c>
      <c r="G203" s="26">
        <v>0</v>
      </c>
      <c r="H203" s="50">
        <f t="shared" si="7"/>
        <v>0</v>
      </c>
    </row>
    <row r="204" spans="1:8" ht="12.75" customHeight="1">
      <c r="A204" s="25" t="s">
        <v>569</v>
      </c>
      <c r="B204" s="25" t="s">
        <v>183</v>
      </c>
      <c r="C204" s="27">
        <f>VLOOKUP(A204,'System TB 2018'!$A:$D,3,0)</f>
        <v>0</v>
      </c>
      <c r="D204" s="27">
        <f>VLOOKUP(A204,'System TB 2018'!$A:$D,4,0)</f>
        <v>5277040</v>
      </c>
      <c r="E204" s="27">
        <f t="shared" si="6"/>
        <v>-5277040</v>
      </c>
      <c r="F204" s="54">
        <f>VLOOKUP(A204,'system TB 2017'!$A:$D,3,0)</f>
        <v>0</v>
      </c>
      <c r="G204" s="26">
        <f>VLOOKUP(A204,'system TB 2017'!$A:$D,4,0)</f>
        <v>6009745</v>
      </c>
      <c r="H204" s="50">
        <f t="shared" si="7"/>
        <v>-6009745</v>
      </c>
    </row>
    <row r="205" spans="1:8" ht="12.75" customHeight="1">
      <c r="A205" s="25" t="s">
        <v>570</v>
      </c>
      <c r="B205" s="25" t="s">
        <v>185</v>
      </c>
      <c r="C205" s="27">
        <f>VLOOKUP(A205,'System TB 2018'!$A:$D,3,0)</f>
        <v>0</v>
      </c>
      <c r="D205" s="27">
        <f>VLOOKUP(A205,'System TB 2018'!$A:$D,4,0)</f>
        <v>6494306</v>
      </c>
      <c r="E205" s="27">
        <f t="shared" si="6"/>
        <v>-6494306</v>
      </c>
      <c r="F205" s="54">
        <f>VLOOKUP(A205,'system TB 2017'!$A:$D,3,0)</f>
        <v>0</v>
      </c>
      <c r="G205" s="26">
        <f>VLOOKUP(A205,'system TB 2017'!$A:$D,4,0)</f>
        <v>12877652</v>
      </c>
      <c r="H205" s="50">
        <f t="shared" si="7"/>
        <v>-12877652</v>
      </c>
    </row>
    <row r="206" spans="1:8" ht="12.75" customHeight="1">
      <c r="A206" s="25" t="s">
        <v>571</v>
      </c>
      <c r="B206" s="25" t="s">
        <v>187</v>
      </c>
      <c r="C206" s="27">
        <f>VLOOKUP(A206,'System TB 2018'!$A:$D,3,0)</f>
        <v>0</v>
      </c>
      <c r="D206" s="27">
        <f>VLOOKUP(A206,'System TB 2018'!$A:$D,4,0)</f>
        <v>7831998</v>
      </c>
      <c r="E206" s="27">
        <f t="shared" si="6"/>
        <v>-7831998</v>
      </c>
      <c r="F206" s="54">
        <f>VLOOKUP(A206,'system TB 2017'!$A:$D,3,0)</f>
        <v>0</v>
      </c>
      <c r="G206" s="26">
        <f>VLOOKUP(A206,'system TB 2017'!$A:$D,4,0)</f>
        <v>33024036</v>
      </c>
      <c r="H206" s="50">
        <f t="shared" si="7"/>
        <v>-33024036</v>
      </c>
    </row>
    <row r="207" spans="1:8" ht="12.75" customHeight="1">
      <c r="A207" s="25" t="s">
        <v>572</v>
      </c>
      <c r="B207" s="25" t="s">
        <v>227</v>
      </c>
      <c r="C207" s="27">
        <f>VLOOKUP(A207,'System TB 2018'!$A:$D,3,0)</f>
        <v>0</v>
      </c>
      <c r="D207" s="27">
        <f>VLOOKUP(A207,'System TB 2018'!$A:$D,4,0)</f>
        <v>21439595</v>
      </c>
      <c r="E207" s="27">
        <f t="shared" si="6"/>
        <v>-21439595</v>
      </c>
      <c r="F207" s="54">
        <f>VLOOKUP(A207,'system TB 2017'!$A:$D,3,0)</f>
        <v>0</v>
      </c>
      <c r="G207" s="26">
        <f>VLOOKUP(A207,'system TB 2017'!$A:$D,4,0)</f>
        <v>16552059</v>
      </c>
      <c r="H207" s="50">
        <f t="shared" si="7"/>
        <v>-16552059</v>
      </c>
    </row>
    <row r="208" spans="1:8" ht="12.75" customHeight="1">
      <c r="A208" s="25" t="s">
        <v>573</v>
      </c>
      <c r="B208" s="25" t="s">
        <v>229</v>
      </c>
      <c r="C208" s="27">
        <f>VLOOKUP(A208,'System TB 2018'!$A:$D,3,0)</f>
        <v>0</v>
      </c>
      <c r="D208" s="27">
        <f>VLOOKUP(A208,'System TB 2018'!$A:$D,4,0)</f>
        <v>333627</v>
      </c>
      <c r="E208" s="27">
        <f t="shared" si="6"/>
        <v>-333627</v>
      </c>
      <c r="F208" s="54">
        <f>VLOOKUP(A208,'system TB 2017'!$A:$D,3,0)</f>
        <v>0</v>
      </c>
      <c r="G208" s="26">
        <f>VLOOKUP(A208,'system TB 2017'!$A:$D,4,0)</f>
        <v>400866</v>
      </c>
      <c r="H208" s="50">
        <f t="shared" si="7"/>
        <v>-400866</v>
      </c>
    </row>
    <row r="209" spans="1:8" ht="12.75" customHeight="1">
      <c r="A209" s="25" t="s">
        <v>574</v>
      </c>
      <c r="B209" s="25" t="s">
        <v>231</v>
      </c>
      <c r="C209" s="27">
        <f>VLOOKUP(A209,'System TB 2018'!$A:$D,3,0)</f>
        <v>0</v>
      </c>
      <c r="D209" s="27">
        <f>VLOOKUP(A209,'System TB 2018'!$A:$D,4,0)</f>
        <v>1189413</v>
      </c>
      <c r="E209" s="27">
        <f t="shared" si="6"/>
        <v>-1189413</v>
      </c>
      <c r="F209" s="54">
        <f>VLOOKUP(A209,'system TB 2017'!$A:$D,3,0)</f>
        <v>0</v>
      </c>
      <c r="G209" s="26">
        <f>VLOOKUP(A209,'system TB 2017'!$A:$D,4,0)</f>
        <v>682902</v>
      </c>
      <c r="H209" s="50">
        <f t="shared" si="7"/>
        <v>-682902</v>
      </c>
    </row>
    <row r="210" spans="1:8" ht="12.75" customHeight="1">
      <c r="A210" s="25" t="s">
        <v>575</v>
      </c>
      <c r="B210" s="25" t="s">
        <v>233</v>
      </c>
      <c r="C210" s="27">
        <f>VLOOKUP(A210,'System TB 2018'!$A:$D,3,0)</f>
        <v>0</v>
      </c>
      <c r="D210" s="27">
        <f>VLOOKUP(A210,'System TB 2018'!$A:$D,4,0)</f>
        <v>1554313</v>
      </c>
      <c r="E210" s="27">
        <f t="shared" si="6"/>
        <v>-1554313</v>
      </c>
      <c r="F210" s="54">
        <f>VLOOKUP(A210,'system TB 2017'!$A:$D,3,0)</f>
        <v>0</v>
      </c>
      <c r="G210" s="26">
        <f>VLOOKUP(A210,'system TB 2017'!$A:$D,4,0)</f>
        <v>1554313</v>
      </c>
      <c r="H210" s="50">
        <f t="shared" si="7"/>
        <v>-1554313</v>
      </c>
    </row>
    <row r="211" spans="1:8" ht="12.75" customHeight="1">
      <c r="A211" s="25" t="s">
        <v>576</v>
      </c>
      <c r="B211" s="25" t="s">
        <v>235</v>
      </c>
      <c r="C211" s="27">
        <f>VLOOKUP(A211,'System TB 2018'!$A:$D,3,0)</f>
        <v>0</v>
      </c>
      <c r="D211" s="27">
        <f>VLOOKUP(A211,'System TB 2018'!$A:$D,4,0)</f>
        <v>31383800</v>
      </c>
      <c r="E211" s="27">
        <f t="shared" si="6"/>
        <v>-31383800</v>
      </c>
      <c r="F211" s="54">
        <f>VLOOKUP(A211,'system TB 2017'!$A:$D,3,0)</f>
        <v>0</v>
      </c>
      <c r="G211" s="26">
        <f>VLOOKUP(A211,'system TB 2017'!$A:$D,4,0)</f>
        <v>31364127</v>
      </c>
      <c r="H211" s="50">
        <f t="shared" si="7"/>
        <v>-31364127</v>
      </c>
    </row>
    <row r="212" spans="1:8" ht="12.75" customHeight="1">
      <c r="A212" s="25" t="s">
        <v>577</v>
      </c>
      <c r="B212" s="25" t="s">
        <v>237</v>
      </c>
      <c r="C212" s="27">
        <f>VLOOKUP(A212,'System TB 2018'!$A:$D,3,0)</f>
        <v>0</v>
      </c>
      <c r="D212" s="27">
        <f>VLOOKUP(A212,'System TB 2018'!$A:$D,4,0)</f>
        <v>45905</v>
      </c>
      <c r="E212" s="27">
        <f t="shared" si="6"/>
        <v>-45905</v>
      </c>
      <c r="F212" s="54">
        <f>VLOOKUP(A212,'system TB 2017'!$A:$D,3,0)</f>
        <v>0</v>
      </c>
      <c r="G212" s="26">
        <f>VLOOKUP(A212,'system TB 2017'!$A:$D,4,0)</f>
        <v>51326</v>
      </c>
      <c r="H212" s="50">
        <f t="shared" si="7"/>
        <v>-51326</v>
      </c>
    </row>
    <row r="213" spans="1:8" ht="12.75" customHeight="1">
      <c r="A213" s="25" t="s">
        <v>578</v>
      </c>
      <c r="B213" s="25" t="s">
        <v>239</v>
      </c>
      <c r="C213" s="27">
        <f>VLOOKUP(A213,'System TB 2018'!$A:$D,3,0)</f>
        <v>0</v>
      </c>
      <c r="D213" s="27">
        <f>VLOOKUP(A213,'System TB 2018'!$A:$D,4,0)</f>
        <v>749238</v>
      </c>
      <c r="E213" s="27">
        <f t="shared" si="6"/>
        <v>-749238</v>
      </c>
      <c r="F213" s="54">
        <f>VLOOKUP(A213,'system TB 2017'!$A:$D,3,0)</f>
        <v>0</v>
      </c>
      <c r="G213" s="26">
        <f>VLOOKUP(A213,'system TB 2017'!$A:$D,4,0)</f>
        <v>502588</v>
      </c>
      <c r="H213" s="50">
        <f t="shared" si="7"/>
        <v>-502588</v>
      </c>
    </row>
    <row r="214" spans="1:8" ht="12.75" customHeight="1">
      <c r="A214" s="25" t="s">
        <v>579</v>
      </c>
      <c r="B214" s="25" t="s">
        <v>189</v>
      </c>
      <c r="C214" s="27">
        <f>VLOOKUP(A214,'System TB 2018'!$A:$D,3,0)</f>
        <v>0</v>
      </c>
      <c r="D214" s="27">
        <f>VLOOKUP(A214,'System TB 2018'!$A:$D,4,0)</f>
        <v>2206645</v>
      </c>
      <c r="E214" s="27">
        <f t="shared" si="6"/>
        <v>-2206645</v>
      </c>
      <c r="F214" s="54">
        <f>VLOOKUP(A214,'system TB 2017'!$A:$D,3,0)</f>
        <v>0</v>
      </c>
      <c r="G214" s="26">
        <f>VLOOKUP(A214,'system TB 2017'!$A:$D,4,0)</f>
        <v>1470673</v>
      </c>
      <c r="H214" s="50">
        <f t="shared" si="7"/>
        <v>-1470673</v>
      </c>
    </row>
    <row r="215" spans="1:8" ht="12.75" customHeight="1">
      <c r="A215" s="25" t="s">
        <v>580</v>
      </c>
      <c r="B215" s="25" t="s">
        <v>242</v>
      </c>
      <c r="C215" s="27">
        <f>VLOOKUP(A215,'System TB 2018'!$A:$D,3,0)</f>
        <v>0</v>
      </c>
      <c r="D215" s="27">
        <f>VLOOKUP(A215,'System TB 2018'!$A:$D,4,0)</f>
        <v>1160586</v>
      </c>
      <c r="E215" s="27">
        <f t="shared" si="6"/>
        <v>-1160586</v>
      </c>
      <c r="F215" s="54">
        <f>VLOOKUP(A215,'system TB 2017'!$A:$D,3,0)</f>
        <v>0</v>
      </c>
      <c r="G215" s="26">
        <f>VLOOKUP(A215,'system TB 2017'!$A:$D,4,0)</f>
        <v>1041634</v>
      </c>
      <c r="H215" s="50">
        <f t="shared" si="7"/>
        <v>-1041634</v>
      </c>
    </row>
    <row r="216" spans="1:8" ht="12.75" customHeight="1">
      <c r="A216" s="25" t="s">
        <v>581</v>
      </c>
      <c r="B216" s="25" t="s">
        <v>244</v>
      </c>
      <c r="C216" s="27">
        <f>VLOOKUP(A216,'System TB 2018'!$A:$D,3,0)</f>
        <v>0</v>
      </c>
      <c r="D216" s="27">
        <f>VLOOKUP(A216,'System TB 2018'!$A:$D,4,0)</f>
        <v>96020</v>
      </c>
      <c r="E216" s="27">
        <f t="shared" si="6"/>
        <v>-96020</v>
      </c>
      <c r="F216" s="54">
        <f>VLOOKUP(A216,'system TB 2017'!$A:$D,3,0)</f>
        <v>0</v>
      </c>
      <c r="G216" s="26">
        <f>VLOOKUP(A216,'system TB 2017'!$A:$D,4,0)</f>
        <v>42136</v>
      </c>
      <c r="H216" s="50">
        <f t="shared" si="7"/>
        <v>-42136</v>
      </c>
    </row>
    <row r="217" spans="1:8" ht="12.75" customHeight="1">
      <c r="A217" s="25" t="s">
        <v>582</v>
      </c>
      <c r="B217" s="25" t="s">
        <v>246</v>
      </c>
      <c r="C217" s="27">
        <f>VLOOKUP(A217,'System TB 2018'!$A:$D,3,0)</f>
        <v>0</v>
      </c>
      <c r="D217" s="27">
        <f>VLOOKUP(A217,'System TB 2018'!$A:$D,4,0)</f>
        <v>526751</v>
      </c>
      <c r="E217" s="27">
        <f t="shared" si="6"/>
        <v>-526751</v>
      </c>
      <c r="F217" s="54">
        <f>VLOOKUP(A217,'system TB 2017'!$A:$D,3,0)</f>
        <v>0</v>
      </c>
      <c r="G217" s="26">
        <f>VLOOKUP(A217,'system TB 2017'!$A:$D,4,0)</f>
        <v>580500</v>
      </c>
      <c r="H217" s="50">
        <f t="shared" si="7"/>
        <v>-580500</v>
      </c>
    </row>
    <row r="218" spans="1:8" ht="12.75" customHeight="1">
      <c r="A218" s="25" t="s">
        <v>583</v>
      </c>
      <c r="B218" s="25" t="s">
        <v>248</v>
      </c>
      <c r="C218" s="27">
        <f>VLOOKUP(A218,'System TB 2018'!$A:$D,3,0)</f>
        <v>0</v>
      </c>
      <c r="D218" s="27">
        <f>VLOOKUP(A218,'System TB 2018'!$A:$D,4,0)</f>
        <v>20111459</v>
      </c>
      <c r="E218" s="27">
        <f t="shared" si="6"/>
        <v>-20111459</v>
      </c>
      <c r="F218" s="54">
        <f>VLOOKUP(A218,'system TB 2017'!$A:$D,3,0)</f>
        <v>0</v>
      </c>
      <c r="G218" s="26">
        <f>VLOOKUP(A218,'system TB 2017'!$A:$D,4,0)</f>
        <v>20240314</v>
      </c>
      <c r="H218" s="50">
        <f t="shared" si="7"/>
        <v>-20240314</v>
      </c>
    </row>
    <row r="219" spans="1:8" ht="12.75" customHeight="1">
      <c r="A219" s="25" t="s">
        <v>584</v>
      </c>
      <c r="B219" s="25" t="s">
        <v>250</v>
      </c>
      <c r="C219" s="27">
        <f>VLOOKUP(A219,'System TB 2018'!$A:$D,3,0)</f>
        <v>0</v>
      </c>
      <c r="D219" s="27">
        <f>VLOOKUP(A219,'System TB 2018'!$A:$D,4,0)</f>
        <v>2707308</v>
      </c>
      <c r="E219" s="27">
        <f t="shared" si="6"/>
        <v>-2707308</v>
      </c>
      <c r="F219" s="54">
        <f>VLOOKUP(A219,'system TB 2017'!$A:$D,3,0)</f>
        <v>0</v>
      </c>
      <c r="G219" s="26">
        <f>VLOOKUP(A219,'system TB 2017'!$A:$D,4,0)</f>
        <v>3379119</v>
      </c>
      <c r="H219" s="50">
        <f t="shared" si="7"/>
        <v>-3379119</v>
      </c>
    </row>
    <row r="220" spans="1:8" ht="12.75" customHeight="1">
      <c r="A220" s="25" t="s">
        <v>585</v>
      </c>
      <c r="B220" s="25" t="s">
        <v>252</v>
      </c>
      <c r="C220" s="27">
        <f>VLOOKUP(A220,'System TB 2018'!$A:$D,3,0)</f>
        <v>0</v>
      </c>
      <c r="D220" s="27">
        <f>VLOOKUP(A220,'System TB 2018'!$A:$D,4,0)</f>
        <v>402357</v>
      </c>
      <c r="E220" s="27">
        <f t="shared" si="6"/>
        <v>-402357</v>
      </c>
      <c r="F220" s="54">
        <f>VLOOKUP(A220,'system TB 2017'!$A:$D,3,0)</f>
        <v>0</v>
      </c>
      <c r="G220" s="26">
        <f>VLOOKUP(A220,'system TB 2017'!$A:$D,4,0)</f>
        <v>465675</v>
      </c>
      <c r="H220" s="50">
        <f t="shared" si="7"/>
        <v>-465675</v>
      </c>
    </row>
    <row r="221" spans="1:8" ht="12.75" customHeight="1">
      <c r="A221" s="25" t="s">
        <v>586</v>
      </c>
      <c r="B221" s="25" t="s">
        <v>254</v>
      </c>
      <c r="C221" s="27">
        <f>VLOOKUP(A221,'System TB 2018'!$A:$D,3,0)</f>
        <v>0</v>
      </c>
      <c r="D221" s="27">
        <f>VLOOKUP(A221,'System TB 2018'!$A:$D,4,0)</f>
        <v>1575661</v>
      </c>
      <c r="E221" s="27">
        <f t="shared" si="6"/>
        <v>-1575661</v>
      </c>
      <c r="F221" s="54">
        <f>VLOOKUP(A221,'system TB 2017'!$A:$D,3,0)</f>
        <v>0</v>
      </c>
      <c r="G221" s="26">
        <f>VLOOKUP(A221,'system TB 2017'!$A:$D,4,0)</f>
        <v>1363675</v>
      </c>
      <c r="H221" s="50">
        <f t="shared" si="7"/>
        <v>-1363675</v>
      </c>
    </row>
    <row r="222" spans="1:8" ht="12.75" customHeight="1">
      <c r="A222" s="25" t="s">
        <v>587</v>
      </c>
      <c r="B222" s="25" t="s">
        <v>256</v>
      </c>
      <c r="C222" s="27">
        <f>VLOOKUP(A222,'System TB 2018'!$A:$D,3,0)</f>
        <v>0</v>
      </c>
      <c r="D222" s="27">
        <f>VLOOKUP(A222,'System TB 2018'!$A:$D,4,0)</f>
        <v>5156772</v>
      </c>
      <c r="E222" s="27">
        <f t="shared" si="6"/>
        <v>-5156772</v>
      </c>
      <c r="F222" s="54">
        <f>VLOOKUP(A222,'system TB 2017'!$A:$D,3,0)</f>
        <v>0</v>
      </c>
      <c r="G222" s="26">
        <f>VLOOKUP(A222,'system TB 2017'!$A:$D,4,0)</f>
        <v>4363990</v>
      </c>
      <c r="H222" s="50">
        <f t="shared" si="7"/>
        <v>-4363990</v>
      </c>
    </row>
    <row r="223" spans="1:8" ht="12.75" customHeight="1">
      <c r="A223" s="25" t="s">
        <v>588</v>
      </c>
      <c r="B223" s="25" t="s">
        <v>258</v>
      </c>
      <c r="C223" s="27">
        <f>VLOOKUP(A223,'System TB 2018'!$A:$D,3,0)</f>
        <v>0</v>
      </c>
      <c r="D223" s="27">
        <f>VLOOKUP(A223,'System TB 2018'!$A:$D,4,0)</f>
        <v>761055</v>
      </c>
      <c r="E223" s="27">
        <f t="shared" si="6"/>
        <v>-761055</v>
      </c>
      <c r="F223" s="54">
        <f>VLOOKUP(A223,'system TB 2017'!$A:$D,3,0)</f>
        <v>0</v>
      </c>
      <c r="G223" s="26">
        <f>VLOOKUP(A223,'system TB 2017'!$A:$D,4,0)</f>
        <v>346130</v>
      </c>
      <c r="H223" s="50">
        <f t="shared" si="7"/>
        <v>-346130</v>
      </c>
    </row>
    <row r="224" spans="1:8" ht="12.75" customHeight="1">
      <c r="A224" s="25" t="s">
        <v>589</v>
      </c>
      <c r="B224" s="25" t="s">
        <v>260</v>
      </c>
      <c r="C224" s="27">
        <f>VLOOKUP(A224,'System TB 2018'!$A:$D,3,0)</f>
        <v>0</v>
      </c>
      <c r="D224" s="27">
        <f>VLOOKUP(A224,'System TB 2018'!$A:$D,4,0)</f>
        <v>97477</v>
      </c>
      <c r="E224" s="27">
        <f t="shared" si="6"/>
        <v>-97477</v>
      </c>
      <c r="F224" s="54">
        <f>VLOOKUP(A224,'system TB 2017'!$A:$D,3,0)</f>
        <v>0</v>
      </c>
      <c r="G224" s="26">
        <f>VLOOKUP(A224,'system TB 2017'!$A:$D,4,0)</f>
        <v>118127</v>
      </c>
      <c r="H224" s="50">
        <f t="shared" si="7"/>
        <v>-118127</v>
      </c>
    </row>
    <row r="225" spans="1:8" ht="12.75" customHeight="1">
      <c r="A225" s="25" t="s">
        <v>590</v>
      </c>
      <c r="B225" s="25" t="s">
        <v>262</v>
      </c>
      <c r="C225" s="27">
        <f>VLOOKUP(A225,'System TB 2018'!$A:$D,3,0)</f>
        <v>0</v>
      </c>
      <c r="D225" s="27">
        <f>VLOOKUP(A225,'System TB 2018'!$A:$D,4,0)</f>
        <v>166342</v>
      </c>
      <c r="E225" s="27">
        <f t="shared" si="6"/>
        <v>-166342</v>
      </c>
      <c r="F225" s="54">
        <f>VLOOKUP(A225,'system TB 2017'!$A:$D,3,0)</f>
        <v>0</v>
      </c>
      <c r="G225" s="26">
        <f>VLOOKUP(A225,'system TB 2017'!$A:$D,4,0)</f>
        <v>236278</v>
      </c>
      <c r="H225" s="50">
        <f t="shared" si="7"/>
        <v>-236278</v>
      </c>
    </row>
    <row r="226" spans="1:8" ht="12.75" customHeight="1">
      <c r="A226" s="25" t="s">
        <v>591</v>
      </c>
      <c r="B226" s="25" t="s">
        <v>264</v>
      </c>
      <c r="C226" s="27">
        <f>VLOOKUP(A226,'System TB 2018'!$A:$D,3,0)</f>
        <v>0</v>
      </c>
      <c r="D226" s="27">
        <f>VLOOKUP(A226,'System TB 2018'!$A:$D,4,0)</f>
        <v>1640130</v>
      </c>
      <c r="E226" s="27">
        <f t="shared" si="6"/>
        <v>-1640130</v>
      </c>
      <c r="F226" s="54">
        <f>VLOOKUP(A226,'system TB 2017'!$A:$D,3,0)</f>
        <v>0</v>
      </c>
      <c r="G226" s="26">
        <f>VLOOKUP(A226,'system TB 2017'!$A:$D,4,0)</f>
        <v>732782</v>
      </c>
      <c r="H226" s="50">
        <f t="shared" si="7"/>
        <v>-732782</v>
      </c>
    </row>
    <row r="227" spans="1:8" ht="12.75" customHeight="1">
      <c r="A227" s="25" t="s">
        <v>592</v>
      </c>
      <c r="B227" s="25" t="s">
        <v>266</v>
      </c>
      <c r="C227" s="27">
        <f>VLOOKUP(A227,'System TB 2018'!$A:$D,3,0)</f>
        <v>0</v>
      </c>
      <c r="D227" s="27">
        <f>VLOOKUP(A227,'System TB 2018'!$A:$D,4,0)</f>
        <v>8206063</v>
      </c>
      <c r="E227" s="27">
        <f t="shared" si="6"/>
        <v>-8206063</v>
      </c>
      <c r="F227" s="54">
        <f>VLOOKUP(A227,'system TB 2017'!$A:$D,3,0)</f>
        <v>0</v>
      </c>
      <c r="G227" s="26">
        <f>VLOOKUP(A227,'system TB 2017'!$A:$D,4,0)</f>
        <v>6407875</v>
      </c>
      <c r="H227" s="50">
        <f t="shared" si="7"/>
        <v>-6407875</v>
      </c>
    </row>
    <row r="228" spans="1:8" ht="12.75" customHeight="1">
      <c r="A228" s="25" t="s">
        <v>593</v>
      </c>
      <c r="B228" s="25" t="s">
        <v>268</v>
      </c>
      <c r="C228" s="27">
        <f>VLOOKUP(A228,'System TB 2018'!$A:$D,3,0)</f>
        <v>0</v>
      </c>
      <c r="D228" s="27">
        <f>VLOOKUP(A228,'System TB 2018'!$A:$D,4,0)</f>
        <v>3943477</v>
      </c>
      <c r="E228" s="27">
        <f t="shared" si="6"/>
        <v>-3943477</v>
      </c>
      <c r="F228" s="54">
        <f>VLOOKUP(A228,'system TB 2017'!$A:$D,3,0)</f>
        <v>0</v>
      </c>
      <c r="G228" s="26">
        <f>VLOOKUP(A228,'system TB 2017'!$A:$D,4,0)</f>
        <v>3052284</v>
      </c>
      <c r="H228" s="50">
        <f t="shared" si="7"/>
        <v>-3052284</v>
      </c>
    </row>
    <row r="229" spans="1:8" ht="12.75" customHeight="1">
      <c r="A229" s="25" t="s">
        <v>594</v>
      </c>
      <c r="B229" s="25" t="s">
        <v>270</v>
      </c>
      <c r="C229" s="27">
        <f>VLOOKUP(A229,'System TB 2018'!$A:$D,3,0)</f>
        <v>0</v>
      </c>
      <c r="D229" s="27">
        <f>VLOOKUP(A229,'System TB 2018'!$A:$D,4,0)</f>
        <v>652676</v>
      </c>
      <c r="E229" s="27">
        <f t="shared" si="6"/>
        <v>-652676</v>
      </c>
      <c r="F229" s="54">
        <f>VLOOKUP(A229,'system TB 2017'!$A:$D,3,0)</f>
        <v>0</v>
      </c>
      <c r="G229" s="26">
        <f>VLOOKUP(A229,'system TB 2017'!$A:$D,4,0)</f>
        <v>768524</v>
      </c>
      <c r="H229" s="50">
        <f t="shared" si="7"/>
        <v>-768524</v>
      </c>
    </row>
    <row r="230" spans="1:8" ht="12.75" customHeight="1">
      <c r="A230" s="25" t="s">
        <v>595</v>
      </c>
      <c r="B230" s="25" t="s">
        <v>191</v>
      </c>
      <c r="C230" s="27">
        <f>VLOOKUP(A230,'System TB 2018'!$A:$D,3,0)</f>
        <v>0</v>
      </c>
      <c r="D230" s="27">
        <f>VLOOKUP(A230,'System TB 2018'!$A:$D,4,0)</f>
        <v>420915</v>
      </c>
      <c r="E230" s="27">
        <f t="shared" si="6"/>
        <v>-420915</v>
      </c>
      <c r="F230" s="54">
        <f>VLOOKUP(A230,'system TB 2017'!$A:$D,3,0)</f>
        <v>0</v>
      </c>
      <c r="G230" s="26">
        <f>VLOOKUP(A230,'system TB 2017'!$A:$D,4,0)</f>
        <v>462653</v>
      </c>
      <c r="H230" s="50">
        <f t="shared" si="7"/>
        <v>-462653</v>
      </c>
    </row>
    <row r="231" spans="1:8" ht="12.75" customHeight="1">
      <c r="A231" s="25" t="s">
        <v>596</v>
      </c>
      <c r="B231" s="25" t="s">
        <v>273</v>
      </c>
      <c r="C231" s="27">
        <f>VLOOKUP(A231,'System TB 2018'!$A:$D,3,0)</f>
        <v>0</v>
      </c>
      <c r="D231" s="27">
        <f>VLOOKUP(A231,'System TB 2018'!$A:$D,4,0)</f>
        <v>1317613</v>
      </c>
      <c r="E231" s="27">
        <f t="shared" si="6"/>
        <v>-1317613</v>
      </c>
      <c r="F231" s="54">
        <f>VLOOKUP(A231,'system TB 2017'!$A:$D,3,0)</f>
        <v>0</v>
      </c>
      <c r="G231" s="26">
        <f>VLOOKUP(A231,'system TB 2017'!$A:$D,4,0)</f>
        <v>1542696</v>
      </c>
      <c r="H231" s="50">
        <f t="shared" si="7"/>
        <v>-1542696</v>
      </c>
    </row>
    <row r="232" spans="1:8" ht="12.75" customHeight="1">
      <c r="A232" s="25" t="s">
        <v>597</v>
      </c>
      <c r="B232" s="25" t="s">
        <v>275</v>
      </c>
      <c r="C232" s="27">
        <f>VLOOKUP(A232,'System TB 2018'!$A:$D,3,0)</f>
        <v>0</v>
      </c>
      <c r="D232" s="27">
        <f>VLOOKUP(A232,'System TB 2018'!$A:$D,4,0)</f>
        <v>2324407</v>
      </c>
      <c r="E232" s="27">
        <f t="shared" si="6"/>
        <v>-2324407</v>
      </c>
      <c r="F232" s="54">
        <f>VLOOKUP(A232,'system TB 2017'!$A:$D,3,0)</f>
        <v>0</v>
      </c>
      <c r="G232" s="26">
        <f>VLOOKUP(A232,'system TB 2017'!$A:$D,4,0)</f>
        <v>1373806</v>
      </c>
      <c r="H232" s="50">
        <f t="shared" si="7"/>
        <v>-1373806</v>
      </c>
    </row>
    <row r="233" spans="1:8" ht="12.75" customHeight="1">
      <c r="A233" s="25" t="s">
        <v>598</v>
      </c>
      <c r="B233" s="25" t="s">
        <v>277</v>
      </c>
      <c r="C233" s="27">
        <f>VLOOKUP(A233,'System TB 2018'!$A:$D,3,0)</f>
        <v>0</v>
      </c>
      <c r="D233" s="27">
        <f>VLOOKUP(A233,'System TB 2018'!$A:$D,4,0)</f>
        <v>927595</v>
      </c>
      <c r="E233" s="27">
        <f t="shared" si="6"/>
        <v>-927595</v>
      </c>
      <c r="F233" s="54">
        <f>VLOOKUP(A233,'system TB 2017'!$A:$D,3,0)</f>
        <v>0</v>
      </c>
      <c r="G233" s="26">
        <f>VLOOKUP(A233,'system TB 2017'!$A:$D,4,0)</f>
        <v>1048895</v>
      </c>
      <c r="H233" s="50">
        <f t="shared" si="7"/>
        <v>-1048895</v>
      </c>
    </row>
    <row r="234" spans="1:8" ht="12.75" customHeight="1">
      <c r="A234" s="25" t="s">
        <v>599</v>
      </c>
      <c r="B234" s="25" t="s">
        <v>279</v>
      </c>
      <c r="C234" s="27">
        <f>VLOOKUP(A234,'System TB 2018'!$A:$D,3,0)</f>
        <v>0</v>
      </c>
      <c r="D234" s="27">
        <f>VLOOKUP(A234,'System TB 2018'!$A:$D,4,0)</f>
        <v>1194509</v>
      </c>
      <c r="E234" s="27">
        <f t="shared" si="6"/>
        <v>-1194509</v>
      </c>
      <c r="F234" s="54">
        <f>VLOOKUP(A234,'system TB 2017'!$A:$D,3,0)</f>
        <v>0</v>
      </c>
      <c r="G234" s="26">
        <f>VLOOKUP(A234,'system TB 2017'!$A:$D,4,0)</f>
        <v>571245</v>
      </c>
      <c r="H234" s="50">
        <f t="shared" si="7"/>
        <v>-571245</v>
      </c>
    </row>
    <row r="235" spans="1:8" ht="12.75" customHeight="1">
      <c r="A235" s="25" t="s">
        <v>600</v>
      </c>
      <c r="B235" s="25" t="s">
        <v>281</v>
      </c>
      <c r="C235" s="27">
        <f>VLOOKUP(A235,'System TB 2018'!$A:$D,3,0)</f>
        <v>0</v>
      </c>
      <c r="D235" s="27">
        <f>VLOOKUP(A235,'System TB 2018'!$A:$D,4,0)</f>
        <v>2550198</v>
      </c>
      <c r="E235" s="27">
        <f t="shared" si="6"/>
        <v>-2550198</v>
      </c>
      <c r="F235" s="54">
        <f>VLOOKUP(A235,'system TB 2017'!$A:$D,3,0)</f>
        <v>0</v>
      </c>
      <c r="G235" s="26">
        <f>VLOOKUP(A235,'system TB 2017'!$A:$D,4,0)</f>
        <v>830509</v>
      </c>
      <c r="H235" s="50">
        <f t="shared" si="7"/>
        <v>-830509</v>
      </c>
    </row>
    <row r="236" spans="1:8" ht="12.75" customHeight="1">
      <c r="A236" s="25" t="s">
        <v>601</v>
      </c>
      <c r="B236" s="25" t="s">
        <v>283</v>
      </c>
      <c r="C236" s="27">
        <f>VLOOKUP(A236,'System TB 2018'!$A:$D,3,0)</f>
        <v>0</v>
      </c>
      <c r="D236" s="27">
        <f>VLOOKUP(A236,'System TB 2018'!$A:$D,4,0)</f>
        <v>2265627</v>
      </c>
      <c r="E236" s="27">
        <f t="shared" si="6"/>
        <v>-2265627</v>
      </c>
      <c r="F236" s="54">
        <f>VLOOKUP(A236,'system TB 2017'!$A:$D,3,0)</f>
        <v>0</v>
      </c>
      <c r="G236" s="26">
        <f>VLOOKUP(A236,'system TB 2017'!$A:$D,4,0)</f>
        <v>1534837</v>
      </c>
      <c r="H236" s="50">
        <f t="shared" si="7"/>
        <v>-1534837</v>
      </c>
    </row>
    <row r="237" spans="1:8" ht="12.75" customHeight="1">
      <c r="A237" s="25" t="s">
        <v>602</v>
      </c>
      <c r="B237" s="25" t="s">
        <v>285</v>
      </c>
      <c r="C237" s="27">
        <f>VLOOKUP(A237,'System TB 2018'!$A:$D,3,0)</f>
        <v>0</v>
      </c>
      <c r="D237" s="27">
        <f>VLOOKUP(A237,'System TB 2018'!$A:$D,4,0)</f>
        <v>1343936</v>
      </c>
      <c r="E237" s="27">
        <f t="shared" si="6"/>
        <v>-1343936</v>
      </c>
      <c r="F237" s="54">
        <f>VLOOKUP(A237,'system TB 2017'!$A:$D,3,0)</f>
        <v>0</v>
      </c>
      <c r="G237" s="26">
        <f>VLOOKUP(A237,'system TB 2017'!$A:$D,4,0)</f>
        <v>499930</v>
      </c>
      <c r="H237" s="50">
        <f t="shared" si="7"/>
        <v>-499930</v>
      </c>
    </row>
    <row r="238" spans="1:8" ht="12.75" customHeight="1">
      <c r="A238" s="25" t="s">
        <v>603</v>
      </c>
      <c r="B238" s="25" t="s">
        <v>287</v>
      </c>
      <c r="C238" s="27">
        <f>VLOOKUP(A238,'System TB 2018'!$A:$D,3,0)</f>
        <v>0</v>
      </c>
      <c r="D238" s="27">
        <f>VLOOKUP(A238,'System TB 2018'!$A:$D,4,0)</f>
        <v>750693</v>
      </c>
      <c r="E238" s="27">
        <f t="shared" si="6"/>
        <v>-750693</v>
      </c>
      <c r="F238" s="54">
        <f>VLOOKUP(A238,'system TB 2017'!$A:$D,3,0)</f>
        <v>0</v>
      </c>
      <c r="G238" s="26">
        <f>VLOOKUP(A238,'system TB 2017'!$A:$D,4,0)</f>
        <v>860472</v>
      </c>
      <c r="H238" s="50">
        <f t="shared" si="7"/>
        <v>-860472</v>
      </c>
    </row>
    <row r="239" spans="1:8" ht="12.75" customHeight="1">
      <c r="A239" s="25" t="s">
        <v>604</v>
      </c>
      <c r="B239" s="25" t="s">
        <v>193</v>
      </c>
      <c r="C239" s="27">
        <f>VLOOKUP(A239,'System TB 2018'!$A:$D,3,0)</f>
        <v>0</v>
      </c>
      <c r="D239" s="27">
        <f>VLOOKUP(A239,'System TB 2018'!$A:$D,4,0)</f>
        <v>2316888</v>
      </c>
      <c r="E239" s="27">
        <f t="shared" si="6"/>
        <v>-2316888</v>
      </c>
      <c r="F239" s="54">
        <f>VLOOKUP(A239,'system TB 2017'!$A:$D,3,0)</f>
        <v>0</v>
      </c>
      <c r="G239" s="26">
        <f>VLOOKUP(A239,'system TB 2017'!$A:$D,4,0)</f>
        <v>1841148</v>
      </c>
      <c r="H239" s="50">
        <f t="shared" si="7"/>
        <v>-1841148</v>
      </c>
    </row>
    <row r="240" spans="1:8" ht="12.75" customHeight="1">
      <c r="A240" s="25" t="s">
        <v>605</v>
      </c>
      <c r="B240" s="25" t="s">
        <v>290</v>
      </c>
      <c r="C240" s="27">
        <f>VLOOKUP(A240,'System TB 2018'!$A:$D,3,0)</f>
        <v>0</v>
      </c>
      <c r="D240" s="27">
        <f>VLOOKUP(A240,'System TB 2018'!$A:$D,4,0)</f>
        <v>584659</v>
      </c>
      <c r="E240" s="27">
        <f t="shared" si="6"/>
        <v>-584659</v>
      </c>
      <c r="F240" s="54">
        <f>VLOOKUP(A240,'system TB 2017'!$A:$D,3,0)</f>
        <v>0</v>
      </c>
      <c r="G240" s="26">
        <f>VLOOKUP(A240,'system TB 2017'!$A:$D,4,0)</f>
        <v>896625</v>
      </c>
      <c r="H240" s="50">
        <f t="shared" si="7"/>
        <v>-896625</v>
      </c>
    </row>
    <row r="241" spans="1:8" ht="12.75" customHeight="1">
      <c r="A241" s="25" t="s">
        <v>606</v>
      </c>
      <c r="B241" s="25" t="s">
        <v>292</v>
      </c>
      <c r="C241" s="27">
        <f>VLOOKUP(A241,'System TB 2018'!$A:$D,3,0)</f>
        <v>0</v>
      </c>
      <c r="D241" s="27">
        <f>VLOOKUP(A241,'System TB 2018'!$A:$D,4,0)</f>
        <v>343368</v>
      </c>
      <c r="E241" s="27">
        <f t="shared" si="6"/>
        <v>-343368</v>
      </c>
      <c r="F241" s="54">
        <f>VLOOKUP(A241,'system TB 2017'!$A:$D,3,0)</f>
        <v>0</v>
      </c>
      <c r="G241" s="26">
        <f>VLOOKUP(A241,'system TB 2017'!$A:$D,4,0)</f>
        <v>92310</v>
      </c>
      <c r="H241" s="50">
        <f t="shared" si="7"/>
        <v>-92310</v>
      </c>
    </row>
    <row r="242" spans="1:8" ht="12.75" customHeight="1">
      <c r="A242" s="25" t="s">
        <v>607</v>
      </c>
      <c r="B242" s="25" t="s">
        <v>294</v>
      </c>
      <c r="C242" s="27">
        <f>VLOOKUP(A242,'System TB 2018'!$A:$D,3,0)</f>
        <v>0</v>
      </c>
      <c r="D242" s="27">
        <f>VLOOKUP(A242,'System TB 2018'!$A:$D,4,0)</f>
        <v>405976</v>
      </c>
      <c r="E242" s="27">
        <f t="shared" si="6"/>
        <v>-405976</v>
      </c>
      <c r="F242" s="54">
        <f>VLOOKUP(A242,'system TB 2017'!$A:$D,3,0)</f>
        <v>0</v>
      </c>
      <c r="G242" s="26">
        <f>VLOOKUP(A242,'system TB 2017'!$A:$D,4,0)</f>
        <v>308807</v>
      </c>
      <c r="H242" s="50">
        <f t="shared" si="7"/>
        <v>-308807</v>
      </c>
    </row>
    <row r="243" spans="1:8" ht="12.75" customHeight="1">
      <c r="A243" s="25" t="s">
        <v>608</v>
      </c>
      <c r="B243" s="25" t="s">
        <v>296</v>
      </c>
      <c r="C243" s="27">
        <f>VLOOKUP(A243,'System TB 2018'!$A:$D,3,0)</f>
        <v>0</v>
      </c>
      <c r="D243" s="27">
        <f>VLOOKUP(A243,'System TB 2018'!$A:$D,4,0)</f>
        <v>24831552</v>
      </c>
      <c r="E243" s="27">
        <f t="shared" si="6"/>
        <v>-24831552</v>
      </c>
      <c r="F243" s="54">
        <f>VLOOKUP(A243,'system TB 2017'!$A:$D,3,0)</f>
        <v>0</v>
      </c>
      <c r="G243" s="26">
        <f>VLOOKUP(A243,'system TB 2017'!$A:$D,4,0)</f>
        <v>24140842</v>
      </c>
      <c r="H243" s="50">
        <f t="shared" si="7"/>
        <v>-24140842</v>
      </c>
    </row>
    <row r="244" spans="1:8" ht="12.75" customHeight="1">
      <c r="A244" s="25" t="s">
        <v>609</v>
      </c>
      <c r="B244" s="25" t="s">
        <v>298</v>
      </c>
      <c r="C244" s="27">
        <f>VLOOKUP(A244,'System TB 2018'!$A:$D,3,0)</f>
        <v>0</v>
      </c>
      <c r="D244" s="27">
        <f>VLOOKUP(A244,'System TB 2018'!$A:$D,4,0)</f>
        <v>1483733</v>
      </c>
      <c r="E244" s="27">
        <f t="shared" si="6"/>
        <v>-1483733</v>
      </c>
      <c r="F244" s="54">
        <f>VLOOKUP(A244,'system TB 2017'!$A:$D,3,0)</f>
        <v>0</v>
      </c>
      <c r="G244" s="26">
        <f>VLOOKUP(A244,'system TB 2017'!$A:$D,4,0)</f>
        <v>1714580</v>
      </c>
      <c r="H244" s="50">
        <f t="shared" si="7"/>
        <v>-1714580</v>
      </c>
    </row>
    <row r="245" spans="1:8" ht="12.75" customHeight="1">
      <c r="A245" s="25" t="s">
        <v>610</v>
      </c>
      <c r="B245" s="25" t="s">
        <v>300</v>
      </c>
      <c r="C245" s="27">
        <f>VLOOKUP(A245,'System TB 2018'!$A:$D,3,0)</f>
        <v>0</v>
      </c>
      <c r="D245" s="27">
        <f>VLOOKUP(A245,'System TB 2018'!$A:$D,4,0)</f>
        <v>996919</v>
      </c>
      <c r="E245" s="27">
        <f t="shared" si="6"/>
        <v>-996919</v>
      </c>
      <c r="F245" s="54">
        <f>VLOOKUP(A245,'system TB 2017'!$A:$D,3,0)</f>
        <v>0</v>
      </c>
      <c r="G245" s="26">
        <f>VLOOKUP(A245,'system TB 2017'!$A:$D,4,0)</f>
        <v>697661</v>
      </c>
      <c r="H245" s="50">
        <f t="shared" si="7"/>
        <v>-697661</v>
      </c>
    </row>
    <row r="246" spans="1:8" ht="12.75" customHeight="1">
      <c r="A246" s="25" t="s">
        <v>611</v>
      </c>
      <c r="B246" s="25" t="s">
        <v>302</v>
      </c>
      <c r="C246" s="27">
        <f>VLOOKUP(A246,'System TB 2018'!$A:$D,3,0)</f>
        <v>0</v>
      </c>
      <c r="D246" s="27">
        <f>VLOOKUP(A246,'System TB 2018'!$A:$D,4,0)</f>
        <v>82955</v>
      </c>
      <c r="E246" s="27">
        <f t="shared" si="6"/>
        <v>-82955</v>
      </c>
      <c r="F246" s="54">
        <f>VLOOKUP(A246,'system TB 2017'!$A:$D,3,0)</f>
        <v>0</v>
      </c>
      <c r="G246" s="26">
        <f>VLOOKUP(A246,'system TB 2017'!$A:$D,4,0)</f>
        <v>40000</v>
      </c>
      <c r="H246" s="50">
        <f t="shared" si="7"/>
        <v>-40000</v>
      </c>
    </row>
    <row r="247" spans="1:8" ht="12.75" customHeight="1">
      <c r="A247" s="25" t="s">
        <v>612</v>
      </c>
      <c r="B247" s="25" t="s">
        <v>147</v>
      </c>
      <c r="C247" s="27">
        <f>VLOOKUP(A247,'System TB 2018'!$A:$D,3,0)</f>
        <v>2430267</v>
      </c>
      <c r="D247" s="27">
        <f>VLOOKUP(A247,'System TB 2018'!$A:$D,4,0)</f>
        <v>0</v>
      </c>
      <c r="E247" s="27">
        <f t="shared" si="6"/>
        <v>2430267</v>
      </c>
      <c r="F247" s="54">
        <v>0</v>
      </c>
      <c r="G247" s="26">
        <v>0</v>
      </c>
      <c r="H247" s="50">
        <f t="shared" si="7"/>
        <v>0</v>
      </c>
    </row>
    <row r="248" spans="1:8" ht="12.75" customHeight="1">
      <c r="A248" s="25" t="s">
        <v>613</v>
      </c>
      <c r="B248" s="25" t="s">
        <v>155</v>
      </c>
      <c r="C248" s="27">
        <f>VLOOKUP(A248,'System TB 2018'!$A:$D,3,0)</f>
        <v>0</v>
      </c>
      <c r="D248" s="27">
        <f>VLOOKUP(A248,'System TB 2018'!$A:$D,4,0)</f>
        <v>3484677</v>
      </c>
      <c r="E248" s="27">
        <f t="shared" si="6"/>
        <v>-3484677</v>
      </c>
      <c r="F248" s="54">
        <f>VLOOKUP(A248,'system TB 2017'!$A:$D,3,0)</f>
        <v>0</v>
      </c>
      <c r="G248" s="26">
        <f>VLOOKUP(A248,'system TB 2017'!$A:$D,4,0)</f>
        <v>4821368</v>
      </c>
      <c r="H248" s="50">
        <f t="shared" si="7"/>
        <v>-4821368</v>
      </c>
    </row>
    <row r="249" spans="1:8" ht="12.75" customHeight="1">
      <c r="A249" s="25" t="s">
        <v>614</v>
      </c>
      <c r="B249" s="25" t="s">
        <v>161</v>
      </c>
      <c r="C249" s="27">
        <f>VLOOKUP(A249,'System TB 2018'!$A:$D,3,0)</f>
        <v>0</v>
      </c>
      <c r="D249" s="27">
        <f>VLOOKUP(A249,'System TB 2018'!$A:$D,4,0)</f>
        <v>5753149</v>
      </c>
      <c r="E249" s="27">
        <f t="shared" si="6"/>
        <v>-5753149</v>
      </c>
      <c r="F249" s="54">
        <f>VLOOKUP(A249,'system TB 2017'!$A:$D,3,0)</f>
        <v>0</v>
      </c>
      <c r="G249" s="26">
        <f>VLOOKUP(A249,'system TB 2017'!$A:$D,4,0)</f>
        <v>4182331</v>
      </c>
      <c r="H249" s="50">
        <f t="shared" si="7"/>
        <v>-4182331</v>
      </c>
    </row>
    <row r="250" spans="1:8" ht="12.75" customHeight="1">
      <c r="A250" s="25" t="s">
        <v>615</v>
      </c>
      <c r="B250" s="25" t="s">
        <v>163</v>
      </c>
      <c r="C250" s="27">
        <f>VLOOKUP(A250,'System TB 2018'!$A:$D,3,0)</f>
        <v>0</v>
      </c>
      <c r="D250" s="27">
        <f>VLOOKUP(A250,'System TB 2018'!$A:$D,4,0)</f>
        <v>6181625</v>
      </c>
      <c r="E250" s="27">
        <f t="shared" si="6"/>
        <v>-6181625</v>
      </c>
      <c r="F250" s="54">
        <f>VLOOKUP(A250,'system TB 2017'!$A:$D,3,0)</f>
        <v>0</v>
      </c>
      <c r="G250" s="26">
        <f>VLOOKUP(A250,'system TB 2017'!$A:$D,4,0)</f>
        <v>4609537</v>
      </c>
      <c r="H250" s="50">
        <f t="shared" si="7"/>
        <v>-4609537</v>
      </c>
    </row>
    <row r="251" spans="1:8" ht="12.75" customHeight="1">
      <c r="A251" s="25" t="s">
        <v>616</v>
      </c>
      <c r="B251" s="25" t="s">
        <v>165</v>
      </c>
      <c r="C251" s="27">
        <f>VLOOKUP(A251,'System TB 2018'!$A:$D,3,0)</f>
        <v>0</v>
      </c>
      <c r="D251" s="27">
        <f>VLOOKUP(A251,'System TB 2018'!$A:$D,4,0)</f>
        <v>1279296</v>
      </c>
      <c r="E251" s="27">
        <f t="shared" si="6"/>
        <v>-1279296</v>
      </c>
      <c r="F251" s="54">
        <f>VLOOKUP(A251,'system TB 2017'!$A:$D,3,0)</f>
        <v>0</v>
      </c>
      <c r="G251" s="26">
        <f>VLOOKUP(A251,'system TB 2017'!$A:$D,4,0)</f>
        <v>514396</v>
      </c>
      <c r="H251" s="50">
        <f t="shared" si="7"/>
        <v>-514396</v>
      </c>
    </row>
    <row r="252" spans="1:8" ht="12.75" customHeight="1">
      <c r="A252" s="25" t="s">
        <v>617</v>
      </c>
      <c r="B252" s="25" t="s">
        <v>169</v>
      </c>
      <c r="C252" s="27">
        <f>VLOOKUP(A252,'System TB 2018'!$A:$D,3,0)</f>
        <v>201275</v>
      </c>
      <c r="D252" s="27">
        <f>VLOOKUP(A252,'System TB 2018'!$A:$D,4,0)</f>
        <v>0</v>
      </c>
      <c r="E252" s="27">
        <f t="shared" si="6"/>
        <v>201275</v>
      </c>
      <c r="F252" s="54">
        <v>0</v>
      </c>
      <c r="G252" s="26">
        <v>0</v>
      </c>
      <c r="H252" s="50">
        <f t="shared" si="7"/>
        <v>0</v>
      </c>
    </row>
    <row r="253" spans="1:8" ht="12.75" customHeight="1">
      <c r="A253" s="25" t="s">
        <v>618</v>
      </c>
      <c r="B253" s="25" t="s">
        <v>223</v>
      </c>
      <c r="C253" s="27">
        <f>VLOOKUP(A253,'System TB 2018'!$A:$D,3,0)</f>
        <v>0</v>
      </c>
      <c r="D253" s="27">
        <f>VLOOKUP(A253,'System TB 2018'!$A:$D,4,0)</f>
        <v>100983</v>
      </c>
      <c r="E253" s="27">
        <f t="shared" si="6"/>
        <v>-100983</v>
      </c>
      <c r="F253" s="54">
        <f>VLOOKUP(A253,'system TB 2017'!$A:$D,3,0)</f>
        <v>0</v>
      </c>
      <c r="G253" s="26">
        <f>VLOOKUP(A253,'system TB 2017'!$A:$D,4,0)</f>
        <v>100983</v>
      </c>
      <c r="H253" s="50">
        <f t="shared" si="7"/>
        <v>-100983</v>
      </c>
    </row>
    <row r="254" spans="1:8" ht="12.75" customHeight="1">
      <c r="A254" s="25" t="s">
        <v>619</v>
      </c>
      <c r="B254" s="25" t="s">
        <v>187</v>
      </c>
      <c r="C254" s="27">
        <f>VLOOKUP(A254,'System TB 2018'!$A:$D,3,0)</f>
        <v>0</v>
      </c>
      <c r="D254" s="27">
        <f>VLOOKUP(A254,'System TB 2018'!$A:$D,4,0)</f>
        <v>1827734</v>
      </c>
      <c r="E254" s="27">
        <f t="shared" si="6"/>
        <v>-1827734</v>
      </c>
      <c r="F254" s="54">
        <f>VLOOKUP(A254,'system TB 2017'!$A:$D,3,0)</f>
        <v>0</v>
      </c>
      <c r="G254" s="26">
        <f>VLOOKUP(A254,'system TB 2017'!$A:$D,4,0)</f>
        <v>527969</v>
      </c>
      <c r="H254" s="50">
        <f t="shared" si="7"/>
        <v>-527969</v>
      </c>
    </row>
    <row r="255" spans="1:8" ht="12.75" customHeight="1">
      <c r="A255" s="25" t="s">
        <v>620</v>
      </c>
      <c r="B255" s="25" t="s">
        <v>229</v>
      </c>
      <c r="C255" s="27">
        <f>VLOOKUP(A255,'System TB 2018'!$A:$D,3,0)</f>
        <v>129554</v>
      </c>
      <c r="D255" s="27">
        <f>VLOOKUP(A255,'System TB 2018'!$A:$D,4,0)</f>
        <v>0</v>
      </c>
      <c r="E255" s="27">
        <f t="shared" si="6"/>
        <v>129554</v>
      </c>
      <c r="F255" s="54">
        <v>0</v>
      </c>
      <c r="G255" s="26">
        <v>0</v>
      </c>
      <c r="H255" s="50">
        <f t="shared" si="7"/>
        <v>0</v>
      </c>
    </row>
    <row r="256" spans="1:8" ht="12.75" customHeight="1">
      <c r="A256" s="25" t="s">
        <v>621</v>
      </c>
      <c r="B256" s="25" t="s">
        <v>231</v>
      </c>
      <c r="C256" s="27">
        <f>VLOOKUP(A256,'System TB 2018'!$A:$D,3,0)</f>
        <v>0</v>
      </c>
      <c r="D256" s="27">
        <f>VLOOKUP(A256,'System TB 2018'!$A:$D,4,0)</f>
        <v>8314</v>
      </c>
      <c r="E256" s="27">
        <f t="shared" si="6"/>
        <v>-8314</v>
      </c>
      <c r="F256" s="54">
        <f>VLOOKUP(A256,'system TB 2017'!$A:$D,3,0)</f>
        <v>0</v>
      </c>
      <c r="G256" s="26">
        <f>VLOOKUP(A256,'system TB 2017'!$A:$D,4,0)</f>
        <v>8314</v>
      </c>
      <c r="H256" s="50">
        <f t="shared" si="7"/>
        <v>-8314</v>
      </c>
    </row>
    <row r="257" spans="1:8" ht="12.75" customHeight="1">
      <c r="A257" s="25" t="s">
        <v>622</v>
      </c>
      <c r="B257" s="25" t="s">
        <v>237</v>
      </c>
      <c r="C257" s="27">
        <f>VLOOKUP(A257,'System TB 2018'!$A:$D,3,0)</f>
        <v>0</v>
      </c>
      <c r="D257" s="27">
        <f>VLOOKUP(A257,'System TB 2018'!$A:$D,4,0)</f>
        <v>135</v>
      </c>
      <c r="E257" s="27">
        <f t="shared" si="6"/>
        <v>-135</v>
      </c>
      <c r="F257" s="54">
        <f>VLOOKUP(A257,'system TB 2017'!$A:$D,3,0)</f>
        <v>0</v>
      </c>
      <c r="G257" s="26">
        <f>VLOOKUP(A257,'system TB 2017'!$A:$D,4,0)</f>
        <v>135</v>
      </c>
      <c r="H257" s="50">
        <f t="shared" si="7"/>
        <v>-135</v>
      </c>
    </row>
    <row r="258" spans="1:8" ht="12.75" customHeight="1">
      <c r="A258" s="25" t="s">
        <v>623</v>
      </c>
      <c r="B258" s="25" t="s">
        <v>248</v>
      </c>
      <c r="C258" s="27">
        <f>VLOOKUP(A258,'System TB 2018'!$A:$D,3,0)</f>
        <v>0</v>
      </c>
      <c r="D258" s="27">
        <f>VLOOKUP(A258,'System TB 2018'!$A:$D,4,0)</f>
        <v>3</v>
      </c>
      <c r="E258" s="27">
        <f t="shared" si="6"/>
        <v>-3</v>
      </c>
      <c r="F258" s="54">
        <f>VLOOKUP(A258,'system TB 2017'!$A:$D,3,0)</f>
        <v>0</v>
      </c>
      <c r="G258" s="26">
        <f>VLOOKUP(A258,'system TB 2017'!$A:$D,4,0)</f>
        <v>3</v>
      </c>
      <c r="H258" s="50">
        <f t="shared" si="7"/>
        <v>-3</v>
      </c>
    </row>
    <row r="259" spans="1:8" ht="12.75" customHeight="1">
      <c r="A259" s="25" t="s">
        <v>624</v>
      </c>
      <c r="B259" s="25" t="s">
        <v>250</v>
      </c>
      <c r="C259" s="27">
        <f>VLOOKUP(A259,'System TB 2018'!$A:$D,3,0)</f>
        <v>0</v>
      </c>
      <c r="D259" s="27">
        <f>VLOOKUP(A259,'System TB 2018'!$A:$D,4,0)</f>
        <v>600</v>
      </c>
      <c r="E259" s="27">
        <f t="shared" si="6"/>
        <v>-600</v>
      </c>
      <c r="F259" s="54">
        <f>VLOOKUP(A259,'system TB 2017'!$A:$D,3,0)</f>
        <v>0</v>
      </c>
      <c r="G259" s="26">
        <f>VLOOKUP(A259,'system TB 2017'!$A:$D,4,0)</f>
        <v>600</v>
      </c>
      <c r="H259" s="50">
        <f t="shared" si="7"/>
        <v>-600</v>
      </c>
    </row>
    <row r="260" spans="1:8" ht="12.75" customHeight="1">
      <c r="A260" s="25" t="s">
        <v>625</v>
      </c>
      <c r="B260" s="25" t="s">
        <v>254</v>
      </c>
      <c r="C260" s="27">
        <f>VLOOKUP(A260,'System TB 2018'!$A:$D,3,0)</f>
        <v>0</v>
      </c>
      <c r="D260" s="27">
        <f>VLOOKUP(A260,'System TB 2018'!$A:$D,4,0)</f>
        <v>5164198</v>
      </c>
      <c r="E260" s="27">
        <f aca="true" t="shared" si="8" ref="E260:E323">C260-D260</f>
        <v>-5164198</v>
      </c>
      <c r="F260" s="54">
        <f>VLOOKUP(A260,'system TB 2017'!$A:$D,3,0)</f>
        <v>0</v>
      </c>
      <c r="G260" s="26">
        <f>VLOOKUP(A260,'system TB 2017'!$A:$D,4,0)</f>
        <v>5020678</v>
      </c>
      <c r="H260" s="50">
        <f aca="true" t="shared" si="9" ref="H260:H323">F260-G260</f>
        <v>-5020678</v>
      </c>
    </row>
    <row r="261" spans="1:8" ht="12.75" customHeight="1">
      <c r="A261" s="25" t="s">
        <v>626</v>
      </c>
      <c r="B261" s="25" t="s">
        <v>258</v>
      </c>
      <c r="C261" s="27">
        <f>VLOOKUP(A261,'System TB 2018'!$A:$D,3,0)</f>
        <v>0</v>
      </c>
      <c r="D261" s="27">
        <f>VLOOKUP(A261,'System TB 2018'!$A:$D,4,0)</f>
        <v>40</v>
      </c>
      <c r="E261" s="27">
        <f t="shared" si="8"/>
        <v>-40</v>
      </c>
      <c r="F261" s="54">
        <f>VLOOKUP(A261,'system TB 2017'!$A:$D,3,0)</f>
        <v>0</v>
      </c>
      <c r="G261" s="26">
        <f>VLOOKUP(A261,'system TB 2017'!$A:$D,4,0)</f>
        <v>40</v>
      </c>
      <c r="H261" s="50">
        <f t="shared" si="9"/>
        <v>-40</v>
      </c>
    </row>
    <row r="262" spans="1:8" ht="12.75" customHeight="1">
      <c r="A262" s="25" t="s">
        <v>627</v>
      </c>
      <c r="B262" s="25" t="s">
        <v>264</v>
      </c>
      <c r="C262" s="27">
        <f>VLOOKUP(A262,'System TB 2018'!$A:$D,3,0)</f>
        <v>0</v>
      </c>
      <c r="D262" s="27">
        <f>VLOOKUP(A262,'System TB 2018'!$A:$D,4,0)</f>
        <v>2327</v>
      </c>
      <c r="E262" s="27">
        <f t="shared" si="8"/>
        <v>-2327</v>
      </c>
      <c r="F262" s="54">
        <f>VLOOKUP(A262,'system TB 2017'!$A:$D,3,0)</f>
        <v>0</v>
      </c>
      <c r="G262" s="26">
        <f>VLOOKUP(A262,'system TB 2017'!$A:$D,4,0)</f>
        <v>2327</v>
      </c>
      <c r="H262" s="50">
        <f t="shared" si="9"/>
        <v>-2327</v>
      </c>
    </row>
    <row r="263" spans="1:8" ht="12.75" customHeight="1">
      <c r="A263" s="25" t="s">
        <v>628</v>
      </c>
      <c r="B263" s="25" t="s">
        <v>266</v>
      </c>
      <c r="C263" s="27">
        <f>VLOOKUP(A263,'System TB 2018'!$A:$D,3,0)</f>
        <v>0</v>
      </c>
      <c r="D263" s="27">
        <f>VLOOKUP(A263,'System TB 2018'!$A:$D,4,0)</f>
        <v>1817560</v>
      </c>
      <c r="E263" s="27">
        <f t="shared" si="8"/>
        <v>-1817560</v>
      </c>
      <c r="F263" s="54">
        <f>VLOOKUP(A263,'system TB 2017'!$A:$D,3,0)</f>
        <v>0</v>
      </c>
      <c r="G263" s="26">
        <f>VLOOKUP(A263,'system TB 2017'!$A:$D,4,0)</f>
        <v>1817560</v>
      </c>
      <c r="H263" s="50">
        <f t="shared" si="9"/>
        <v>-1817560</v>
      </c>
    </row>
    <row r="264" spans="1:8" ht="12.75" customHeight="1">
      <c r="A264" s="25" t="s">
        <v>629</v>
      </c>
      <c r="B264" s="25" t="s">
        <v>268</v>
      </c>
      <c r="C264" s="27">
        <f>VLOOKUP(A264,'System TB 2018'!$A:$D,3,0)</f>
        <v>0</v>
      </c>
      <c r="D264" s="27">
        <f>VLOOKUP(A264,'System TB 2018'!$A:$D,4,0)</f>
        <v>610953</v>
      </c>
      <c r="E264" s="27">
        <f t="shared" si="8"/>
        <v>-610953</v>
      </c>
      <c r="F264" s="54">
        <f>VLOOKUP(A264,'system TB 2017'!$A:$D,3,0)</f>
        <v>0</v>
      </c>
      <c r="G264" s="26">
        <f>VLOOKUP(A264,'system TB 2017'!$A:$D,4,0)</f>
        <v>610953</v>
      </c>
      <c r="H264" s="50">
        <f t="shared" si="9"/>
        <v>-610953</v>
      </c>
    </row>
    <row r="265" spans="1:8" ht="12.75" customHeight="1">
      <c r="A265" s="25" t="s">
        <v>630</v>
      </c>
      <c r="B265" s="25" t="s">
        <v>270</v>
      </c>
      <c r="C265" s="27">
        <f>VLOOKUP(A265,'System TB 2018'!$A:$D,3,0)</f>
        <v>0</v>
      </c>
      <c r="D265" s="27">
        <f>VLOOKUP(A265,'System TB 2018'!$A:$D,4,0)</f>
        <v>50</v>
      </c>
      <c r="E265" s="27">
        <f t="shared" si="8"/>
        <v>-50</v>
      </c>
      <c r="F265" s="54">
        <f>VLOOKUP(A265,'system TB 2017'!$A:$D,3,0)</f>
        <v>0</v>
      </c>
      <c r="G265" s="26">
        <f>VLOOKUP(A265,'system TB 2017'!$A:$D,4,0)</f>
        <v>50</v>
      </c>
      <c r="H265" s="50">
        <f t="shared" si="9"/>
        <v>-50</v>
      </c>
    </row>
    <row r="266" spans="1:8" ht="12.75" customHeight="1">
      <c r="A266" s="25" t="s">
        <v>631</v>
      </c>
      <c r="B266" s="25" t="s">
        <v>283</v>
      </c>
      <c r="C266" s="27">
        <f>VLOOKUP(A266,'System TB 2018'!$A:$D,3,0)</f>
        <v>0</v>
      </c>
      <c r="D266" s="27">
        <f>VLOOKUP(A266,'System TB 2018'!$A:$D,4,0)</f>
        <v>26334</v>
      </c>
      <c r="E266" s="27">
        <f t="shared" si="8"/>
        <v>-26334</v>
      </c>
      <c r="F266" s="54">
        <f>VLOOKUP(A266,'system TB 2017'!$A:$D,3,0)</f>
        <v>0</v>
      </c>
      <c r="G266" s="26">
        <f>VLOOKUP(A266,'system TB 2017'!$A:$D,4,0)</f>
        <v>26334</v>
      </c>
      <c r="H266" s="50">
        <f t="shared" si="9"/>
        <v>-26334</v>
      </c>
    </row>
    <row r="267" spans="1:8" ht="12.75" customHeight="1">
      <c r="A267" s="25" t="s">
        <v>632</v>
      </c>
      <c r="B267" s="25" t="s">
        <v>296</v>
      </c>
      <c r="C267" s="27">
        <f>VLOOKUP(A267,'System TB 2018'!$A:$D,3,0)</f>
        <v>68066</v>
      </c>
      <c r="D267" s="27">
        <f>VLOOKUP(A267,'System TB 2018'!$A:$D,4,0)</f>
        <v>0</v>
      </c>
      <c r="E267" s="27">
        <f t="shared" si="8"/>
        <v>68066</v>
      </c>
      <c r="F267" s="54">
        <v>0</v>
      </c>
      <c r="G267" s="26">
        <v>0</v>
      </c>
      <c r="H267" s="50">
        <f t="shared" si="9"/>
        <v>0</v>
      </c>
    </row>
    <row r="268" spans="1:8" ht="12.75" customHeight="1">
      <c r="A268" s="25" t="s">
        <v>633</v>
      </c>
      <c r="B268" s="25" t="s">
        <v>143</v>
      </c>
      <c r="C268" s="27">
        <f>VLOOKUP(A268,'System TB 2018'!$A:$D,3,0)</f>
        <v>75000</v>
      </c>
      <c r="D268" s="27">
        <f>VLOOKUP(A268,'System TB 2018'!$A:$D,4,0)</f>
        <v>0</v>
      </c>
      <c r="E268" s="27">
        <f t="shared" si="8"/>
        <v>75000</v>
      </c>
      <c r="F268" s="54">
        <f>VLOOKUP(A268,'system TB 2017'!$A:$D,3,0)</f>
        <v>100000</v>
      </c>
      <c r="G268" s="26">
        <f>VLOOKUP(A268,'system TB 2017'!$A:$D,4,0)</f>
        <v>0</v>
      </c>
      <c r="H268" s="50">
        <f t="shared" si="9"/>
        <v>100000</v>
      </c>
    </row>
    <row r="269" spans="1:8" ht="12.75" customHeight="1">
      <c r="A269" s="25" t="s">
        <v>634</v>
      </c>
      <c r="B269" s="25" t="s">
        <v>145</v>
      </c>
      <c r="C269" s="27">
        <f>VLOOKUP(A269,'System TB 2018'!$A:$D,3,0)</f>
        <v>0</v>
      </c>
      <c r="D269" s="27">
        <f>VLOOKUP(A269,'System TB 2018'!$A:$D,4,0)</f>
        <v>89000</v>
      </c>
      <c r="E269" s="27">
        <f t="shared" si="8"/>
        <v>-89000</v>
      </c>
      <c r="F269" s="54">
        <v>0</v>
      </c>
      <c r="G269" s="26">
        <v>0</v>
      </c>
      <c r="H269" s="50">
        <f t="shared" si="9"/>
        <v>0</v>
      </c>
    </row>
    <row r="270" spans="1:8" ht="12.75" customHeight="1">
      <c r="A270" s="25" t="s">
        <v>635</v>
      </c>
      <c r="B270" s="25" t="s">
        <v>147</v>
      </c>
      <c r="C270" s="27">
        <f>VLOOKUP(A270,'System TB 2018'!$A:$D,3,0)</f>
        <v>45000</v>
      </c>
      <c r="D270" s="27">
        <f>VLOOKUP(A270,'System TB 2018'!$A:$D,4,0)</f>
        <v>0</v>
      </c>
      <c r="E270" s="27">
        <f t="shared" si="8"/>
        <v>45000</v>
      </c>
      <c r="F270" s="54">
        <v>0</v>
      </c>
      <c r="G270" s="26">
        <v>0</v>
      </c>
      <c r="H270" s="50">
        <f t="shared" si="9"/>
        <v>0</v>
      </c>
    </row>
    <row r="271" spans="1:8" ht="12.75" customHeight="1">
      <c r="A271" s="25" t="s">
        <v>636</v>
      </c>
      <c r="B271" s="25" t="s">
        <v>153</v>
      </c>
      <c r="C271" s="27">
        <f>VLOOKUP(A271,'System TB 2018'!$A:$D,3,0)</f>
        <v>0</v>
      </c>
      <c r="D271" s="27">
        <f>VLOOKUP(A271,'System TB 2018'!$A:$D,4,0)</f>
        <v>10000</v>
      </c>
      <c r="E271" s="27">
        <f t="shared" si="8"/>
        <v>-10000</v>
      </c>
      <c r="F271" s="54">
        <f>VLOOKUP(A271,'system TB 2017'!$A:$D,3,0)</f>
        <v>0</v>
      </c>
      <c r="G271" s="26">
        <f>VLOOKUP(A271,'system TB 2017'!$A:$D,4,0)</f>
        <v>90000</v>
      </c>
      <c r="H271" s="50">
        <f t="shared" si="9"/>
        <v>-90000</v>
      </c>
    </row>
    <row r="272" spans="1:8" ht="12.75" customHeight="1">
      <c r="A272" s="25" t="s">
        <v>637</v>
      </c>
      <c r="B272" s="25" t="s">
        <v>155</v>
      </c>
      <c r="C272" s="27">
        <f>VLOOKUP(A272,'System TB 2018'!$A:$D,3,0)</f>
        <v>0</v>
      </c>
      <c r="D272" s="27">
        <f>VLOOKUP(A272,'System TB 2018'!$A:$D,4,0)</f>
        <v>2753008</v>
      </c>
      <c r="E272" s="27">
        <f t="shared" si="8"/>
        <v>-2753008</v>
      </c>
      <c r="F272" s="54">
        <f>VLOOKUP(A272,'system TB 2017'!$A:$D,3,0)</f>
        <v>0</v>
      </c>
      <c r="G272" s="26">
        <f>VLOOKUP(A272,'system TB 2017'!$A:$D,4,0)</f>
        <v>3830786</v>
      </c>
      <c r="H272" s="50">
        <f t="shared" si="9"/>
        <v>-3830786</v>
      </c>
    </row>
    <row r="273" spans="1:8" ht="12.75" customHeight="1">
      <c r="A273" s="25" t="s">
        <v>638</v>
      </c>
      <c r="B273" s="25" t="s">
        <v>161</v>
      </c>
      <c r="C273" s="27">
        <f>VLOOKUP(A273,'System TB 2018'!$A:$D,3,0)</f>
        <v>0</v>
      </c>
      <c r="D273" s="27">
        <f>VLOOKUP(A273,'System TB 2018'!$A:$D,4,0)</f>
        <v>44459454</v>
      </c>
      <c r="E273" s="27">
        <f t="shared" si="8"/>
        <v>-44459454</v>
      </c>
      <c r="F273" s="54">
        <f>VLOOKUP(A273,'system TB 2017'!$A:$D,3,0)</f>
        <v>0</v>
      </c>
      <c r="G273" s="26">
        <f>VLOOKUP(A273,'system TB 2017'!$A:$D,4,0)</f>
        <v>42175786</v>
      </c>
      <c r="H273" s="50">
        <f t="shared" si="9"/>
        <v>-42175786</v>
      </c>
    </row>
    <row r="274" spans="1:8" ht="12.75" customHeight="1">
      <c r="A274" s="25" t="s">
        <v>639</v>
      </c>
      <c r="B274" s="25" t="s">
        <v>163</v>
      </c>
      <c r="C274" s="27">
        <f>VLOOKUP(A274,'System TB 2018'!$A:$D,3,0)</f>
        <v>0</v>
      </c>
      <c r="D274" s="27">
        <f>VLOOKUP(A274,'System TB 2018'!$A:$D,4,0)</f>
        <v>2085400</v>
      </c>
      <c r="E274" s="27">
        <f t="shared" si="8"/>
        <v>-2085400</v>
      </c>
      <c r="F274" s="54">
        <f>VLOOKUP(A274,'system TB 2017'!$A:$D,3,0)</f>
        <v>0</v>
      </c>
      <c r="G274" s="26">
        <f>VLOOKUP(A274,'system TB 2017'!$A:$D,4,0)</f>
        <v>1099715</v>
      </c>
      <c r="H274" s="50">
        <f t="shared" si="9"/>
        <v>-1099715</v>
      </c>
    </row>
    <row r="275" spans="1:8" ht="12.75" customHeight="1">
      <c r="A275" s="25" t="s">
        <v>640</v>
      </c>
      <c r="B275" s="25" t="s">
        <v>165</v>
      </c>
      <c r="C275" s="27">
        <f>VLOOKUP(A275,'System TB 2018'!$A:$D,3,0)</f>
        <v>0</v>
      </c>
      <c r="D275" s="27">
        <f>VLOOKUP(A275,'System TB 2018'!$A:$D,4,0)</f>
        <v>802354</v>
      </c>
      <c r="E275" s="27">
        <f t="shared" si="8"/>
        <v>-802354</v>
      </c>
      <c r="F275" s="54">
        <f>VLOOKUP(A275,'system TB 2017'!$A:$D,3,0)</f>
        <v>0</v>
      </c>
      <c r="G275" s="26">
        <f>VLOOKUP(A275,'system TB 2017'!$A:$D,4,0)</f>
        <v>627000</v>
      </c>
      <c r="H275" s="50">
        <f t="shared" si="9"/>
        <v>-627000</v>
      </c>
    </row>
    <row r="276" spans="1:8" ht="12.75" customHeight="1">
      <c r="A276" s="25" t="s">
        <v>641</v>
      </c>
      <c r="B276" s="25" t="s">
        <v>167</v>
      </c>
      <c r="C276" s="27">
        <f>VLOOKUP(A276,'System TB 2018'!$A:$D,3,0)</f>
        <v>0</v>
      </c>
      <c r="D276" s="27">
        <f>VLOOKUP(A276,'System TB 2018'!$A:$D,4,0)</f>
        <v>81368</v>
      </c>
      <c r="E276" s="27">
        <f t="shared" si="8"/>
        <v>-81368</v>
      </c>
      <c r="F276" s="54">
        <f>VLOOKUP(A276,'system TB 2017'!$A:$D,3,0)</f>
        <v>0</v>
      </c>
      <c r="G276" s="26">
        <f>VLOOKUP(A276,'system TB 2017'!$A:$D,4,0)</f>
        <v>81368</v>
      </c>
      <c r="H276" s="50">
        <f t="shared" si="9"/>
        <v>-81368</v>
      </c>
    </row>
    <row r="277" spans="1:8" ht="12.75" customHeight="1">
      <c r="A277" s="25" t="s">
        <v>642</v>
      </c>
      <c r="B277" s="25" t="s">
        <v>169</v>
      </c>
      <c r="C277" s="27">
        <f>VLOOKUP(A277,'System TB 2018'!$A:$D,3,0)</f>
        <v>0</v>
      </c>
      <c r="D277" s="27">
        <f>VLOOKUP(A277,'System TB 2018'!$A:$D,4,0)</f>
        <v>548023</v>
      </c>
      <c r="E277" s="27">
        <f t="shared" si="8"/>
        <v>-548023</v>
      </c>
      <c r="F277" s="54">
        <f>VLOOKUP(A277,'system TB 2017'!$A:$D,3,0)</f>
        <v>0</v>
      </c>
      <c r="G277" s="26">
        <f>VLOOKUP(A277,'system TB 2017'!$A:$D,4,0)</f>
        <v>497523</v>
      </c>
      <c r="H277" s="50">
        <f t="shared" si="9"/>
        <v>-497523</v>
      </c>
    </row>
    <row r="278" spans="1:8" ht="12.75" customHeight="1">
      <c r="A278" s="25" t="s">
        <v>643</v>
      </c>
      <c r="B278" s="25" t="s">
        <v>171</v>
      </c>
      <c r="C278" s="27">
        <f>VLOOKUP(A278,'System TB 2018'!$A:$D,3,0)</f>
        <v>0</v>
      </c>
      <c r="D278" s="27">
        <f>VLOOKUP(A278,'System TB 2018'!$A:$D,4,0)</f>
        <v>0</v>
      </c>
      <c r="E278" s="27">
        <f t="shared" si="8"/>
        <v>0</v>
      </c>
      <c r="F278" s="54">
        <f>VLOOKUP(A278,'system TB 2017'!$A:$D,3,0)</f>
        <v>0</v>
      </c>
      <c r="G278" s="26">
        <f>VLOOKUP(A278,'system TB 2017'!$A:$D,4,0)</f>
        <v>1200</v>
      </c>
      <c r="H278" s="50">
        <f t="shared" si="9"/>
        <v>-1200</v>
      </c>
    </row>
    <row r="279" spans="1:8" ht="12.75" customHeight="1">
      <c r="A279" s="25" t="s">
        <v>644</v>
      </c>
      <c r="B279" s="25" t="s">
        <v>173</v>
      </c>
      <c r="C279" s="27">
        <f>VLOOKUP(A279,'System TB 2018'!$A:$D,3,0)</f>
        <v>0</v>
      </c>
      <c r="D279" s="27">
        <f>VLOOKUP(A279,'System TB 2018'!$A:$D,4,0)</f>
        <v>0</v>
      </c>
      <c r="E279" s="27">
        <f t="shared" si="8"/>
        <v>0</v>
      </c>
      <c r="F279" s="54">
        <f>VLOOKUP(A279,'system TB 2017'!$A:$D,3,0)</f>
        <v>0</v>
      </c>
      <c r="G279" s="26">
        <f>VLOOKUP(A279,'system TB 2017'!$A:$D,4,0)</f>
        <v>10000</v>
      </c>
      <c r="H279" s="50">
        <f t="shared" si="9"/>
        <v>-10000</v>
      </c>
    </row>
    <row r="280" spans="1:8" ht="12.75" customHeight="1">
      <c r="A280" s="25" t="s">
        <v>645</v>
      </c>
      <c r="B280" s="25" t="s">
        <v>223</v>
      </c>
      <c r="C280" s="27">
        <f>VLOOKUP(A280,'System TB 2018'!$A:$D,3,0)</f>
        <v>0</v>
      </c>
      <c r="D280" s="27">
        <f>VLOOKUP(A280,'System TB 2018'!$A:$D,4,0)</f>
        <v>161501</v>
      </c>
      <c r="E280" s="27">
        <f t="shared" si="8"/>
        <v>-161501</v>
      </c>
      <c r="F280" s="54">
        <f>VLOOKUP(A280,'system TB 2017'!$A:$D,3,0)</f>
        <v>0</v>
      </c>
      <c r="G280" s="26">
        <f>VLOOKUP(A280,'system TB 2017'!$A:$D,4,0)</f>
        <v>161501</v>
      </c>
      <c r="H280" s="50">
        <f t="shared" si="9"/>
        <v>-161501</v>
      </c>
    </row>
    <row r="281" spans="1:8" ht="12.75" customHeight="1">
      <c r="A281" s="25" t="s">
        <v>646</v>
      </c>
      <c r="B281" s="25" t="s">
        <v>187</v>
      </c>
      <c r="C281" s="27">
        <f>VLOOKUP(A281,'System TB 2018'!$A:$D,3,0)</f>
        <v>0</v>
      </c>
      <c r="D281" s="27">
        <f>VLOOKUP(A281,'System TB 2018'!$A:$D,4,0)</f>
        <v>1635069</v>
      </c>
      <c r="E281" s="27">
        <f t="shared" si="8"/>
        <v>-1635069</v>
      </c>
      <c r="F281" s="54">
        <f>VLOOKUP(A281,'system TB 2017'!$A:$D,3,0)</f>
        <v>0</v>
      </c>
      <c r="G281" s="26">
        <f>VLOOKUP(A281,'system TB 2017'!$A:$D,4,0)</f>
        <v>8014254</v>
      </c>
      <c r="H281" s="50">
        <f t="shared" si="9"/>
        <v>-8014254</v>
      </c>
    </row>
    <row r="282" spans="1:8" ht="12.75" customHeight="1">
      <c r="A282" s="25" t="s">
        <v>647</v>
      </c>
      <c r="B282" s="25" t="s">
        <v>237</v>
      </c>
      <c r="C282" s="27">
        <f>VLOOKUP(A282,'System TB 2018'!$A:$D,3,0)</f>
        <v>0</v>
      </c>
      <c r="D282" s="27">
        <f>VLOOKUP(A282,'System TB 2018'!$A:$D,4,0)</f>
        <v>30600</v>
      </c>
      <c r="E282" s="27">
        <f t="shared" si="8"/>
        <v>-30600</v>
      </c>
      <c r="F282" s="54">
        <f>VLOOKUP(A282,'system TB 2017'!$A:$D,3,0)</f>
        <v>0</v>
      </c>
      <c r="G282" s="26">
        <f>VLOOKUP(A282,'system TB 2017'!$A:$D,4,0)</f>
        <v>30600</v>
      </c>
      <c r="H282" s="50">
        <f t="shared" si="9"/>
        <v>-30600</v>
      </c>
    </row>
    <row r="283" spans="1:8" ht="12.75" customHeight="1">
      <c r="A283" s="25" t="s">
        <v>648</v>
      </c>
      <c r="B283" s="25" t="s">
        <v>248</v>
      </c>
      <c r="C283" s="27">
        <f>VLOOKUP(A283,'System TB 2018'!$A:$D,3,0)</f>
        <v>0</v>
      </c>
      <c r="D283" s="27">
        <f>VLOOKUP(A283,'System TB 2018'!$A:$D,4,0)</f>
        <v>7</v>
      </c>
      <c r="E283" s="27">
        <f t="shared" si="8"/>
        <v>-7</v>
      </c>
      <c r="F283" s="54">
        <f>VLOOKUP(A283,'system TB 2017'!$A:$D,3,0)</f>
        <v>0</v>
      </c>
      <c r="G283" s="26">
        <f>VLOOKUP(A283,'system TB 2017'!$A:$D,4,0)</f>
        <v>7</v>
      </c>
      <c r="H283" s="50">
        <f t="shared" si="9"/>
        <v>-7</v>
      </c>
    </row>
    <row r="284" spans="1:8" ht="12.75" customHeight="1">
      <c r="A284" s="25" t="s">
        <v>649</v>
      </c>
      <c r="B284" s="25" t="s">
        <v>250</v>
      </c>
      <c r="C284" s="27">
        <f>VLOOKUP(A284,'System TB 2018'!$A:$D,3,0)</f>
        <v>0</v>
      </c>
      <c r="D284" s="27">
        <f>VLOOKUP(A284,'System TB 2018'!$A:$D,4,0)</f>
        <v>260148</v>
      </c>
      <c r="E284" s="27">
        <f t="shared" si="8"/>
        <v>-260148</v>
      </c>
      <c r="F284" s="54">
        <f>VLOOKUP(A284,'system TB 2017'!$A:$D,3,0)</f>
        <v>0</v>
      </c>
      <c r="G284" s="26">
        <f>VLOOKUP(A284,'system TB 2017'!$A:$D,4,0)</f>
        <v>260148</v>
      </c>
      <c r="H284" s="50">
        <f t="shared" si="9"/>
        <v>-260148</v>
      </c>
    </row>
    <row r="285" spans="1:8" ht="12.75" customHeight="1">
      <c r="A285" s="25" t="s">
        <v>650</v>
      </c>
      <c r="B285" s="25" t="s">
        <v>254</v>
      </c>
      <c r="C285" s="27">
        <f>VLOOKUP(A285,'System TB 2018'!$A:$D,3,0)</f>
        <v>194968</v>
      </c>
      <c r="D285" s="27">
        <f>VLOOKUP(A285,'System TB 2018'!$A:$D,4,0)</f>
        <v>0</v>
      </c>
      <c r="E285" s="27">
        <f t="shared" si="8"/>
        <v>194968</v>
      </c>
      <c r="F285" s="54">
        <f>VLOOKUP(A285,'system TB 2017'!$A:$D,3,0)</f>
        <v>23718</v>
      </c>
      <c r="G285" s="26">
        <f>VLOOKUP(A285,'system TB 2017'!$A:$D,4,0)</f>
        <v>0</v>
      </c>
      <c r="H285" s="50">
        <f t="shared" si="9"/>
        <v>23718</v>
      </c>
    </row>
    <row r="286" spans="1:8" ht="12.75" customHeight="1">
      <c r="A286" s="25" t="s">
        <v>651</v>
      </c>
      <c r="B286" s="25" t="s">
        <v>260</v>
      </c>
      <c r="C286" s="27">
        <f>VLOOKUP(A286,'System TB 2018'!$A:$D,3,0)</f>
        <v>0</v>
      </c>
      <c r="D286" s="27">
        <f>VLOOKUP(A286,'System TB 2018'!$A:$D,4,0)</f>
        <v>8476</v>
      </c>
      <c r="E286" s="27">
        <f t="shared" si="8"/>
        <v>-8476</v>
      </c>
      <c r="F286" s="54">
        <f>VLOOKUP(A286,'system TB 2017'!$A:$D,3,0)</f>
        <v>0</v>
      </c>
      <c r="G286" s="26">
        <f>VLOOKUP(A286,'system TB 2017'!$A:$D,4,0)</f>
        <v>8476</v>
      </c>
      <c r="H286" s="50">
        <f t="shared" si="9"/>
        <v>-8476</v>
      </c>
    </row>
    <row r="287" spans="1:8" ht="12.75" customHeight="1">
      <c r="A287" s="25" t="s">
        <v>652</v>
      </c>
      <c r="B287" s="25" t="s">
        <v>268</v>
      </c>
      <c r="C287" s="27">
        <f>VLOOKUP(A287,'System TB 2018'!$A:$D,3,0)</f>
        <v>0</v>
      </c>
      <c r="D287" s="27">
        <f>VLOOKUP(A287,'System TB 2018'!$A:$D,4,0)</f>
        <v>194302</v>
      </c>
      <c r="E287" s="27">
        <f t="shared" si="8"/>
        <v>-194302</v>
      </c>
      <c r="F287" s="54">
        <f>VLOOKUP(A287,'system TB 2017'!$A:$D,3,0)</f>
        <v>0</v>
      </c>
      <c r="G287" s="26">
        <f>VLOOKUP(A287,'system TB 2017'!$A:$D,4,0)</f>
        <v>194302</v>
      </c>
      <c r="H287" s="50">
        <f t="shared" si="9"/>
        <v>-194302</v>
      </c>
    </row>
    <row r="288" spans="1:8" ht="12.75" customHeight="1">
      <c r="A288" s="25" t="s">
        <v>653</v>
      </c>
      <c r="B288" s="25" t="s">
        <v>270</v>
      </c>
      <c r="C288" s="27">
        <f>VLOOKUP(A288,'System TB 2018'!$A:$D,3,0)</f>
        <v>0</v>
      </c>
      <c r="D288" s="27">
        <f>VLOOKUP(A288,'System TB 2018'!$A:$D,4,0)</f>
        <v>64390</v>
      </c>
      <c r="E288" s="27">
        <f t="shared" si="8"/>
        <v>-64390</v>
      </c>
      <c r="F288" s="54">
        <f>VLOOKUP(A288,'system TB 2017'!$A:$D,3,0)</f>
        <v>0</v>
      </c>
      <c r="G288" s="26">
        <f>VLOOKUP(A288,'system TB 2017'!$A:$D,4,0)</f>
        <v>64390</v>
      </c>
      <c r="H288" s="50">
        <f t="shared" si="9"/>
        <v>-64390</v>
      </c>
    </row>
    <row r="289" spans="1:8" ht="12.75" customHeight="1">
      <c r="A289" s="25" t="s">
        <v>654</v>
      </c>
      <c r="B289" s="25" t="s">
        <v>277</v>
      </c>
      <c r="C289" s="27">
        <f>VLOOKUP(A289,'System TB 2018'!$A:$D,3,0)</f>
        <v>0</v>
      </c>
      <c r="D289" s="27">
        <f>VLOOKUP(A289,'System TB 2018'!$A:$D,4,0)</f>
        <v>1003200</v>
      </c>
      <c r="E289" s="27">
        <f t="shared" si="8"/>
        <v>-1003200</v>
      </c>
      <c r="F289" s="54">
        <f>VLOOKUP(A289,'system TB 2017'!$A:$D,3,0)</f>
        <v>0</v>
      </c>
      <c r="G289" s="26">
        <f>VLOOKUP(A289,'system TB 2017'!$A:$D,4,0)</f>
        <v>1300</v>
      </c>
      <c r="H289" s="50">
        <f t="shared" si="9"/>
        <v>-1300</v>
      </c>
    </row>
    <row r="290" spans="1:8" ht="12.75" customHeight="1">
      <c r="A290" s="25" t="s">
        <v>655</v>
      </c>
      <c r="B290" s="25" t="s">
        <v>281</v>
      </c>
      <c r="C290" s="27">
        <f>VLOOKUP(A290,'System TB 2018'!$A:$D,3,0)</f>
        <v>0</v>
      </c>
      <c r="D290" s="27">
        <f>VLOOKUP(A290,'System TB 2018'!$A:$D,4,0)</f>
        <v>15141</v>
      </c>
      <c r="E290" s="27">
        <f t="shared" si="8"/>
        <v>-15141</v>
      </c>
      <c r="F290" s="54">
        <f>VLOOKUP(A290,'system TB 2017'!$A:$D,3,0)</f>
        <v>0</v>
      </c>
      <c r="G290" s="26">
        <f>VLOOKUP(A290,'system TB 2017'!$A:$D,4,0)</f>
        <v>15141</v>
      </c>
      <c r="H290" s="50">
        <f t="shared" si="9"/>
        <v>-15141</v>
      </c>
    </row>
    <row r="291" spans="1:8" ht="12.75" customHeight="1">
      <c r="A291" s="25" t="s">
        <v>656</v>
      </c>
      <c r="B291" s="25" t="s">
        <v>290</v>
      </c>
      <c r="C291" s="27">
        <f>VLOOKUP(A291,'System TB 2018'!$A:$D,3,0)</f>
        <v>0</v>
      </c>
      <c r="D291" s="27">
        <f>VLOOKUP(A291,'System TB 2018'!$A:$D,4,0)</f>
        <v>475</v>
      </c>
      <c r="E291" s="27">
        <f t="shared" si="8"/>
        <v>-475</v>
      </c>
      <c r="F291" s="54">
        <f>VLOOKUP(A291,'system TB 2017'!$A:$D,3,0)</f>
        <v>0</v>
      </c>
      <c r="G291" s="26">
        <f>VLOOKUP(A291,'system TB 2017'!$A:$D,4,0)</f>
        <v>475</v>
      </c>
      <c r="H291" s="50">
        <f t="shared" si="9"/>
        <v>-475</v>
      </c>
    </row>
    <row r="292" spans="1:8" ht="12.75" customHeight="1">
      <c r="A292" s="25" t="s">
        <v>393</v>
      </c>
      <c r="B292" s="25" t="s">
        <v>394</v>
      </c>
      <c r="C292" s="27">
        <f>VLOOKUP(A292,'System TB 2018'!$A:$D,3,0)</f>
        <v>0</v>
      </c>
      <c r="D292" s="27">
        <f>VLOOKUP(A292,'System TB 2018'!$A:$D,4,0)</f>
        <v>18353866150</v>
      </c>
      <c r="E292" s="27">
        <f t="shared" si="8"/>
        <v>-18353866150</v>
      </c>
      <c r="F292" s="54">
        <f>VLOOKUP(A292,'system TB 2017'!$A:$D,3,0)</f>
        <v>0</v>
      </c>
      <c r="G292" s="26">
        <f>VLOOKUP(A292,'system TB 2017'!$A:$D,4,0)</f>
        <v>18353993204</v>
      </c>
      <c r="H292" s="50">
        <f t="shared" si="9"/>
        <v>-18353993204</v>
      </c>
    </row>
    <row r="293" spans="1:8" ht="12.75" customHeight="1">
      <c r="A293" s="25" t="s">
        <v>395</v>
      </c>
      <c r="B293" s="25" t="s">
        <v>396</v>
      </c>
      <c r="C293" s="27">
        <f>VLOOKUP(A293,'System TB 2018'!$A:$D,3,0)</f>
        <v>22857231914</v>
      </c>
      <c r="D293" s="27">
        <f>VLOOKUP(A293,'System TB 2018'!$A:$D,4,0)</f>
        <v>0</v>
      </c>
      <c r="E293" s="27">
        <f t="shared" si="8"/>
        <v>22857231914</v>
      </c>
      <c r="F293" s="54">
        <v>0</v>
      </c>
      <c r="G293" s="26">
        <v>0</v>
      </c>
      <c r="H293" s="50">
        <f t="shared" si="9"/>
        <v>0</v>
      </c>
    </row>
    <row r="294" spans="1:8" ht="12.75" customHeight="1">
      <c r="A294" s="25" t="s">
        <v>397</v>
      </c>
      <c r="B294" s="25" t="s">
        <v>398</v>
      </c>
      <c r="C294" s="27">
        <f>VLOOKUP(A294,'System TB 2018'!$A:$D,3,0)</f>
        <v>3264901347</v>
      </c>
      <c r="D294" s="27">
        <f>VLOOKUP(A294,'System TB 2018'!$A:$D,4,0)</f>
        <v>0</v>
      </c>
      <c r="E294" s="27">
        <f t="shared" si="8"/>
        <v>3264901347</v>
      </c>
      <c r="F294" s="54">
        <v>0</v>
      </c>
      <c r="G294" s="26">
        <v>0</v>
      </c>
      <c r="H294" s="50">
        <f t="shared" si="9"/>
        <v>0</v>
      </c>
    </row>
    <row r="295" spans="1:8" ht="12.75" customHeight="1">
      <c r="A295" s="25" t="s">
        <v>399</v>
      </c>
      <c r="B295" s="25" t="s">
        <v>400</v>
      </c>
      <c r="C295" s="27">
        <f>VLOOKUP(A295,'System TB 2018'!$A:$D,3,0)</f>
        <v>10357352184</v>
      </c>
      <c r="D295" s="27">
        <f>VLOOKUP(A295,'System TB 2018'!$A:$D,4,0)</f>
        <v>0</v>
      </c>
      <c r="E295" s="27">
        <f t="shared" si="8"/>
        <v>10357352184</v>
      </c>
      <c r="F295" s="54">
        <v>0</v>
      </c>
      <c r="G295" s="26">
        <v>0</v>
      </c>
      <c r="H295" s="50">
        <f t="shared" si="9"/>
        <v>0</v>
      </c>
    </row>
    <row r="296" spans="1:8" ht="12.75" customHeight="1">
      <c r="A296" s="25" t="s">
        <v>401</v>
      </c>
      <c r="B296" s="25" t="s">
        <v>402</v>
      </c>
      <c r="C296" s="27">
        <f>VLOOKUP(A296,'System TB 2018'!$A:$D,3,0)</f>
        <v>204845850</v>
      </c>
      <c r="D296" s="27">
        <f>VLOOKUP(A296,'System TB 2018'!$A:$D,4,0)</f>
        <v>0</v>
      </c>
      <c r="E296" s="27">
        <f t="shared" si="8"/>
        <v>204845850</v>
      </c>
      <c r="F296" s="54">
        <v>0</v>
      </c>
      <c r="G296" s="26">
        <v>0</v>
      </c>
      <c r="H296" s="50">
        <f t="shared" si="9"/>
        <v>0</v>
      </c>
    </row>
    <row r="297" spans="1:8" ht="12.75" customHeight="1">
      <c r="A297" s="25" t="s">
        <v>403</v>
      </c>
      <c r="B297" s="25" t="s">
        <v>404</v>
      </c>
      <c r="C297" s="27">
        <f>VLOOKUP(A297,'System TB 2018'!$A:$D,3,0)</f>
        <v>29289887</v>
      </c>
      <c r="D297" s="27">
        <f>VLOOKUP(A297,'System TB 2018'!$A:$D,4,0)</f>
        <v>0</v>
      </c>
      <c r="E297" s="27">
        <f t="shared" si="8"/>
        <v>29289887</v>
      </c>
      <c r="F297" s="54">
        <v>0</v>
      </c>
      <c r="G297" s="26">
        <v>0</v>
      </c>
      <c r="H297" s="50">
        <f t="shared" si="9"/>
        <v>0</v>
      </c>
    </row>
    <row r="298" spans="1:8" ht="12.75" customHeight="1">
      <c r="A298" s="25" t="s">
        <v>405</v>
      </c>
      <c r="B298" s="25" t="s">
        <v>406</v>
      </c>
      <c r="C298" s="27">
        <f>VLOOKUP(A298,'System TB 2018'!$A:$D,3,0)</f>
        <v>112390526</v>
      </c>
      <c r="D298" s="27">
        <f>VLOOKUP(A298,'System TB 2018'!$A:$D,4,0)</f>
        <v>0</v>
      </c>
      <c r="E298" s="27">
        <f t="shared" si="8"/>
        <v>112390526</v>
      </c>
      <c r="F298" s="54">
        <v>0</v>
      </c>
      <c r="G298" s="26">
        <v>0</v>
      </c>
      <c r="H298" s="50">
        <f t="shared" si="9"/>
        <v>0</v>
      </c>
    </row>
    <row r="299" spans="1:8" ht="12.75" customHeight="1">
      <c r="A299" s="25" t="s">
        <v>407</v>
      </c>
      <c r="B299" s="25" t="s">
        <v>408</v>
      </c>
      <c r="C299" s="27">
        <f>VLOOKUP(A299,'System TB 2018'!$A:$D,3,0)</f>
        <v>209155688</v>
      </c>
      <c r="D299" s="27">
        <f>VLOOKUP(A299,'System TB 2018'!$A:$D,4,0)</f>
        <v>0</v>
      </c>
      <c r="E299" s="27">
        <f t="shared" si="8"/>
        <v>209155688</v>
      </c>
      <c r="F299" s="54">
        <v>0</v>
      </c>
      <c r="G299" s="26">
        <v>0</v>
      </c>
      <c r="H299" s="50">
        <f t="shared" si="9"/>
        <v>0</v>
      </c>
    </row>
    <row r="300" spans="1:8" ht="12.75" customHeight="1">
      <c r="A300" s="25" t="s">
        <v>409</v>
      </c>
      <c r="B300" s="25" t="s">
        <v>410</v>
      </c>
      <c r="C300" s="27">
        <f>VLOOKUP(A300,'System TB 2018'!$A:$D,3,0)</f>
        <v>248301236</v>
      </c>
      <c r="D300" s="27">
        <f>VLOOKUP(A300,'System TB 2018'!$A:$D,4,0)</f>
        <v>0</v>
      </c>
      <c r="E300" s="27">
        <f t="shared" si="8"/>
        <v>248301236</v>
      </c>
      <c r="F300" s="54">
        <v>0</v>
      </c>
      <c r="G300" s="26">
        <v>0</v>
      </c>
      <c r="H300" s="50">
        <f t="shared" si="9"/>
        <v>0</v>
      </c>
    </row>
    <row r="301" spans="1:8" ht="12.75" customHeight="1">
      <c r="A301" s="25" t="s">
        <v>411</v>
      </c>
      <c r="B301" s="25" t="s">
        <v>412</v>
      </c>
      <c r="C301" s="27">
        <f>VLOOKUP(A301,'System TB 2018'!$A:$D,3,0)</f>
        <v>146166323</v>
      </c>
      <c r="D301" s="27">
        <f>VLOOKUP(A301,'System TB 2018'!$A:$D,4,0)</f>
        <v>0</v>
      </c>
      <c r="E301" s="27">
        <f t="shared" si="8"/>
        <v>146166323</v>
      </c>
      <c r="F301" s="54">
        <v>0</v>
      </c>
      <c r="G301" s="26">
        <v>0</v>
      </c>
      <c r="H301" s="50">
        <f t="shared" si="9"/>
        <v>0</v>
      </c>
    </row>
    <row r="302" spans="1:8" ht="12.75" customHeight="1">
      <c r="A302" s="25" t="s">
        <v>413</v>
      </c>
      <c r="B302" s="25" t="s">
        <v>414</v>
      </c>
      <c r="C302" s="27">
        <f>VLOOKUP(A302,'System TB 2018'!$A:$D,3,0)</f>
        <v>192244492</v>
      </c>
      <c r="D302" s="27">
        <f>VLOOKUP(A302,'System TB 2018'!$A:$D,4,0)</f>
        <v>0</v>
      </c>
      <c r="E302" s="27">
        <f t="shared" si="8"/>
        <v>192244492</v>
      </c>
      <c r="F302" s="54">
        <v>0</v>
      </c>
      <c r="G302" s="26">
        <v>0</v>
      </c>
      <c r="H302" s="50">
        <f t="shared" si="9"/>
        <v>0</v>
      </c>
    </row>
    <row r="303" spans="1:8" ht="12.75" customHeight="1">
      <c r="A303" s="25" t="s">
        <v>415</v>
      </c>
      <c r="B303" s="25" t="s">
        <v>416</v>
      </c>
      <c r="C303" s="27">
        <f>VLOOKUP(A303,'System TB 2018'!$A:$D,3,0)</f>
        <v>183503523</v>
      </c>
      <c r="D303" s="27">
        <f>VLOOKUP(A303,'System TB 2018'!$A:$D,4,0)</f>
        <v>0</v>
      </c>
      <c r="E303" s="27">
        <f t="shared" si="8"/>
        <v>183503523</v>
      </c>
      <c r="F303" s="54">
        <v>0</v>
      </c>
      <c r="G303" s="26">
        <v>0</v>
      </c>
      <c r="H303" s="50">
        <f t="shared" si="9"/>
        <v>0</v>
      </c>
    </row>
    <row r="304" spans="1:8" ht="12.75" customHeight="1">
      <c r="A304" s="25" t="s">
        <v>417</v>
      </c>
      <c r="B304" s="25" t="s">
        <v>418</v>
      </c>
      <c r="C304" s="27">
        <f>VLOOKUP(A304,'System TB 2018'!$A:$D,3,0)</f>
        <v>101838218</v>
      </c>
      <c r="D304" s="27">
        <f>VLOOKUP(A304,'System TB 2018'!$A:$D,4,0)</f>
        <v>0</v>
      </c>
      <c r="E304" s="27">
        <f t="shared" si="8"/>
        <v>101838218</v>
      </c>
      <c r="F304" s="54">
        <v>0</v>
      </c>
      <c r="G304" s="26">
        <v>0</v>
      </c>
      <c r="H304" s="50">
        <f t="shared" si="9"/>
        <v>0</v>
      </c>
    </row>
    <row r="305" spans="1:8" ht="12.75" customHeight="1">
      <c r="A305" s="25" t="s">
        <v>419</v>
      </c>
      <c r="B305" s="25" t="s">
        <v>420</v>
      </c>
      <c r="C305" s="27">
        <f>VLOOKUP(A305,'System TB 2018'!$A:$D,3,0)</f>
        <v>95785690</v>
      </c>
      <c r="D305" s="27">
        <f>VLOOKUP(A305,'System TB 2018'!$A:$D,4,0)</f>
        <v>0</v>
      </c>
      <c r="E305" s="27">
        <f t="shared" si="8"/>
        <v>95785690</v>
      </c>
      <c r="F305" s="54">
        <v>0</v>
      </c>
      <c r="G305" s="26">
        <v>0</v>
      </c>
      <c r="H305" s="50">
        <f t="shared" si="9"/>
        <v>0</v>
      </c>
    </row>
    <row r="306" spans="1:8" ht="12.75" customHeight="1">
      <c r="A306" s="25" t="s">
        <v>421</v>
      </c>
      <c r="B306" s="25" t="s">
        <v>422</v>
      </c>
      <c r="C306" s="27">
        <f>VLOOKUP(A306,'System TB 2018'!$A:$D,3,0)</f>
        <v>274991367</v>
      </c>
      <c r="D306" s="27">
        <f>VLOOKUP(A306,'System TB 2018'!$A:$D,4,0)</f>
        <v>0</v>
      </c>
      <c r="E306" s="27">
        <f t="shared" si="8"/>
        <v>274991367</v>
      </c>
      <c r="F306" s="54">
        <v>0</v>
      </c>
      <c r="G306" s="26">
        <v>0</v>
      </c>
      <c r="H306" s="50">
        <f t="shared" si="9"/>
        <v>0</v>
      </c>
    </row>
    <row r="307" spans="1:8" ht="12.75" customHeight="1">
      <c r="A307" s="25" t="s">
        <v>423</v>
      </c>
      <c r="B307" s="25" t="s">
        <v>424</v>
      </c>
      <c r="C307" s="27">
        <f>VLOOKUP(A307,'System TB 2018'!$A:$D,3,0)</f>
        <v>806843</v>
      </c>
      <c r="D307" s="27">
        <f>VLOOKUP(A307,'System TB 2018'!$A:$D,4,0)</f>
        <v>0</v>
      </c>
      <c r="E307" s="27">
        <f t="shared" si="8"/>
        <v>806843</v>
      </c>
      <c r="F307" s="54">
        <v>0</v>
      </c>
      <c r="G307" s="26">
        <v>0</v>
      </c>
      <c r="H307" s="50">
        <f t="shared" si="9"/>
        <v>0</v>
      </c>
    </row>
    <row r="308" spans="1:8" ht="12.75" customHeight="1">
      <c r="A308" s="25" t="s">
        <v>425</v>
      </c>
      <c r="B308" s="25" t="s">
        <v>426</v>
      </c>
      <c r="C308" s="27">
        <f>VLOOKUP(A308,'System TB 2018'!$A:$D,3,0)</f>
        <v>135666571</v>
      </c>
      <c r="D308" s="27">
        <f>VLOOKUP(A308,'System TB 2018'!$A:$D,4,0)</f>
        <v>0</v>
      </c>
      <c r="E308" s="27">
        <f t="shared" si="8"/>
        <v>135666571</v>
      </c>
      <c r="F308" s="54">
        <v>0</v>
      </c>
      <c r="G308" s="26">
        <v>0</v>
      </c>
      <c r="H308" s="50">
        <f t="shared" si="9"/>
        <v>0</v>
      </c>
    </row>
    <row r="309" spans="1:8" ht="12.75" customHeight="1">
      <c r="A309" s="25" t="s">
        <v>427</v>
      </c>
      <c r="B309" s="25" t="s">
        <v>428</v>
      </c>
      <c r="C309" s="27">
        <f>VLOOKUP(A309,'System TB 2018'!$A:$D,3,0)</f>
        <v>393246998</v>
      </c>
      <c r="D309" s="27">
        <f>VLOOKUP(A309,'System TB 2018'!$A:$D,4,0)</f>
        <v>0</v>
      </c>
      <c r="E309" s="27">
        <f t="shared" si="8"/>
        <v>393246998</v>
      </c>
      <c r="F309" s="54">
        <v>0</v>
      </c>
      <c r="G309" s="26">
        <v>0</v>
      </c>
      <c r="H309" s="50">
        <f t="shared" si="9"/>
        <v>0</v>
      </c>
    </row>
    <row r="310" spans="1:8" ht="12.75" customHeight="1">
      <c r="A310" s="25" t="s">
        <v>429</v>
      </c>
      <c r="B310" s="25" t="s">
        <v>430</v>
      </c>
      <c r="C310" s="27">
        <f>VLOOKUP(A310,'System TB 2018'!$A:$D,3,0)</f>
        <v>94781650</v>
      </c>
      <c r="D310" s="27">
        <f>VLOOKUP(A310,'System TB 2018'!$A:$D,4,0)</f>
        <v>0</v>
      </c>
      <c r="E310" s="27">
        <f t="shared" si="8"/>
        <v>94781650</v>
      </c>
      <c r="F310" s="54">
        <v>0</v>
      </c>
      <c r="G310" s="26">
        <v>0</v>
      </c>
      <c r="H310" s="50">
        <f t="shared" si="9"/>
        <v>0</v>
      </c>
    </row>
    <row r="311" spans="1:8" ht="12.75" customHeight="1">
      <c r="A311" s="25" t="s">
        <v>431</v>
      </c>
      <c r="B311" s="25" t="s">
        <v>432</v>
      </c>
      <c r="C311" s="27">
        <f>VLOOKUP(A311,'System TB 2018'!$A:$D,3,0)</f>
        <v>2167199</v>
      </c>
      <c r="D311" s="27">
        <f>VLOOKUP(A311,'System TB 2018'!$A:$D,4,0)</f>
        <v>0</v>
      </c>
      <c r="E311" s="27">
        <f t="shared" si="8"/>
        <v>2167199</v>
      </c>
      <c r="F311" s="54">
        <v>0</v>
      </c>
      <c r="G311" s="26">
        <v>0</v>
      </c>
      <c r="H311" s="50">
        <f t="shared" si="9"/>
        <v>0</v>
      </c>
    </row>
    <row r="312" spans="1:8" ht="12.75" customHeight="1">
      <c r="A312" s="25" t="s">
        <v>433</v>
      </c>
      <c r="B312" s="25" t="s">
        <v>434</v>
      </c>
      <c r="C312" s="27">
        <f>VLOOKUP(A312,'System TB 2018'!$A:$D,3,0)</f>
        <v>73687860</v>
      </c>
      <c r="D312" s="27">
        <f>VLOOKUP(A312,'System TB 2018'!$A:$D,4,0)</f>
        <v>0</v>
      </c>
      <c r="E312" s="27">
        <f t="shared" si="8"/>
        <v>73687860</v>
      </c>
      <c r="F312" s="54">
        <v>0</v>
      </c>
      <c r="G312" s="26">
        <v>0</v>
      </c>
      <c r="H312" s="50">
        <f t="shared" si="9"/>
        <v>0</v>
      </c>
    </row>
    <row r="313" spans="1:8" ht="12.75" customHeight="1">
      <c r="A313" s="25" t="s">
        <v>435</v>
      </c>
      <c r="B313" s="25" t="s">
        <v>436</v>
      </c>
      <c r="C313" s="27">
        <f>VLOOKUP(A313,'System TB 2018'!$A:$D,3,0)</f>
        <v>925015474</v>
      </c>
      <c r="D313" s="27">
        <f>VLOOKUP(A313,'System TB 2018'!$A:$D,4,0)</f>
        <v>0</v>
      </c>
      <c r="E313" s="27">
        <f t="shared" si="8"/>
        <v>925015474</v>
      </c>
      <c r="F313" s="54">
        <v>0</v>
      </c>
      <c r="G313" s="26">
        <v>0</v>
      </c>
      <c r="H313" s="50">
        <f t="shared" si="9"/>
        <v>0</v>
      </c>
    </row>
    <row r="314" spans="1:8" ht="12.75" customHeight="1">
      <c r="A314" s="25" t="s">
        <v>437</v>
      </c>
      <c r="B314" s="25" t="s">
        <v>438</v>
      </c>
      <c r="C314" s="27">
        <f>VLOOKUP(A314,'System TB 2018'!$A:$D,3,0)</f>
        <v>387273538</v>
      </c>
      <c r="D314" s="27">
        <f>VLOOKUP(A314,'System TB 2018'!$A:$D,4,0)</f>
        <v>0</v>
      </c>
      <c r="E314" s="27">
        <f t="shared" si="8"/>
        <v>387273538</v>
      </c>
      <c r="F314" s="54">
        <v>0</v>
      </c>
      <c r="G314" s="26">
        <v>0</v>
      </c>
      <c r="H314" s="50">
        <f t="shared" si="9"/>
        <v>0</v>
      </c>
    </row>
    <row r="315" spans="1:8" ht="12.75" customHeight="1">
      <c r="A315" s="25" t="s">
        <v>439</v>
      </c>
      <c r="B315" s="25" t="s">
        <v>440</v>
      </c>
      <c r="C315" s="27">
        <f>VLOOKUP(A315,'System TB 2018'!$A:$D,3,0)</f>
        <v>15092781848</v>
      </c>
      <c r="D315" s="27">
        <f>VLOOKUP(A315,'System TB 2018'!$A:$D,4,0)</f>
        <v>0</v>
      </c>
      <c r="E315" s="27">
        <f t="shared" si="8"/>
        <v>15092781848</v>
      </c>
      <c r="F315" s="54">
        <v>0</v>
      </c>
      <c r="G315" s="26">
        <v>0</v>
      </c>
      <c r="H315" s="50">
        <f t="shared" si="9"/>
        <v>0</v>
      </c>
    </row>
    <row r="316" spans="1:8" ht="12.75" customHeight="1">
      <c r="A316" s="25" t="s">
        <v>441</v>
      </c>
      <c r="B316" s="25" t="s">
        <v>442</v>
      </c>
      <c r="C316" s="27">
        <f>VLOOKUP(A316,'System TB 2018'!$A:$D,3,0)</f>
        <v>1031151071</v>
      </c>
      <c r="D316" s="27">
        <f>VLOOKUP(A316,'System TB 2018'!$A:$D,4,0)</f>
        <v>0</v>
      </c>
      <c r="E316" s="27">
        <f t="shared" si="8"/>
        <v>1031151071</v>
      </c>
      <c r="F316" s="54">
        <v>0</v>
      </c>
      <c r="G316" s="26">
        <v>0</v>
      </c>
      <c r="H316" s="50">
        <f t="shared" si="9"/>
        <v>0</v>
      </c>
    </row>
    <row r="317" spans="1:8" ht="12.75" customHeight="1">
      <c r="A317" s="25" t="s">
        <v>443</v>
      </c>
      <c r="B317" s="25" t="s">
        <v>444</v>
      </c>
      <c r="C317" s="27">
        <f>VLOOKUP(A317,'System TB 2018'!$A:$D,3,0)</f>
        <v>389132346</v>
      </c>
      <c r="D317" s="27">
        <f>VLOOKUP(A317,'System TB 2018'!$A:$D,4,0)</f>
        <v>0</v>
      </c>
      <c r="E317" s="27">
        <f t="shared" si="8"/>
        <v>389132346</v>
      </c>
      <c r="F317" s="54">
        <v>0</v>
      </c>
      <c r="G317" s="26">
        <v>0</v>
      </c>
      <c r="H317" s="50">
        <f t="shared" si="9"/>
        <v>0</v>
      </c>
    </row>
    <row r="318" spans="1:8" ht="12.75" customHeight="1">
      <c r="A318" s="25" t="s">
        <v>445</v>
      </c>
      <c r="B318" s="25" t="s">
        <v>446</v>
      </c>
      <c r="C318" s="27">
        <f>VLOOKUP(A318,'System TB 2018'!$A:$D,3,0)</f>
        <v>1254375</v>
      </c>
      <c r="D318" s="27">
        <f>VLOOKUP(A318,'System TB 2018'!$A:$D,4,0)</f>
        <v>0</v>
      </c>
      <c r="E318" s="27">
        <f t="shared" si="8"/>
        <v>1254375</v>
      </c>
      <c r="F318" s="54">
        <v>0</v>
      </c>
      <c r="G318" s="26">
        <v>0</v>
      </c>
      <c r="H318" s="50">
        <f t="shared" si="9"/>
        <v>0</v>
      </c>
    </row>
    <row r="319" spans="1:8" ht="12.75" customHeight="1">
      <c r="A319" s="25" t="s">
        <v>447</v>
      </c>
      <c r="B319" s="25" t="s">
        <v>448</v>
      </c>
      <c r="C319" s="27">
        <f>VLOOKUP(A319,'System TB 2018'!$A:$D,3,0)</f>
        <v>49020</v>
      </c>
      <c r="D319" s="27">
        <f>VLOOKUP(A319,'System TB 2018'!$A:$D,4,0)</f>
        <v>0</v>
      </c>
      <c r="E319" s="27">
        <f t="shared" si="8"/>
        <v>49020</v>
      </c>
      <c r="F319" s="54">
        <v>0</v>
      </c>
      <c r="G319" s="26">
        <v>0</v>
      </c>
      <c r="H319" s="50">
        <f t="shared" si="9"/>
        <v>0</v>
      </c>
    </row>
    <row r="320" spans="1:8" ht="12.75" customHeight="1">
      <c r="A320" s="25" t="s">
        <v>449</v>
      </c>
      <c r="B320" s="25" t="s">
        <v>450</v>
      </c>
      <c r="C320" s="27">
        <f>VLOOKUP(A320,'System TB 2018'!$A:$D,3,0)</f>
        <v>352469</v>
      </c>
      <c r="D320" s="27">
        <f>VLOOKUP(A320,'System TB 2018'!$A:$D,4,0)</f>
        <v>0</v>
      </c>
      <c r="E320" s="27">
        <f t="shared" si="8"/>
        <v>352469</v>
      </c>
      <c r="F320" s="54">
        <v>0</v>
      </c>
      <c r="G320" s="26">
        <v>0</v>
      </c>
      <c r="H320" s="50">
        <f t="shared" si="9"/>
        <v>0</v>
      </c>
    </row>
    <row r="321" spans="1:8" ht="12.75" customHeight="1">
      <c r="A321" s="25" t="s">
        <v>451</v>
      </c>
      <c r="B321" s="25" t="s">
        <v>452</v>
      </c>
      <c r="C321" s="27">
        <f>VLOOKUP(A321,'System TB 2018'!$A:$D,3,0)</f>
        <v>320403179</v>
      </c>
      <c r="D321" s="27">
        <f>VLOOKUP(A321,'System TB 2018'!$A:$D,4,0)</f>
        <v>0</v>
      </c>
      <c r="E321" s="27">
        <f t="shared" si="8"/>
        <v>320403179</v>
      </c>
      <c r="F321" s="54">
        <v>0</v>
      </c>
      <c r="G321" s="26">
        <v>0</v>
      </c>
      <c r="H321" s="50">
        <f t="shared" si="9"/>
        <v>0</v>
      </c>
    </row>
    <row r="322" spans="1:8" ht="12.75" customHeight="1">
      <c r="A322" s="25" t="s">
        <v>453</v>
      </c>
      <c r="B322" s="25" t="s">
        <v>454</v>
      </c>
      <c r="C322" s="27">
        <f>VLOOKUP(A322,'System TB 2018'!$A:$D,3,0)</f>
        <v>7942125</v>
      </c>
      <c r="D322" s="27">
        <f>VLOOKUP(A322,'System TB 2018'!$A:$D,4,0)</f>
        <v>0</v>
      </c>
      <c r="E322" s="27">
        <f t="shared" si="8"/>
        <v>7942125</v>
      </c>
      <c r="F322" s="54">
        <v>0</v>
      </c>
      <c r="G322" s="26">
        <v>0</v>
      </c>
      <c r="H322" s="50">
        <f t="shared" si="9"/>
        <v>0</v>
      </c>
    </row>
    <row r="323" spans="1:8" ht="12.75" customHeight="1">
      <c r="A323" s="25" t="s">
        <v>455</v>
      </c>
      <c r="B323" s="25" t="s">
        <v>456</v>
      </c>
      <c r="C323" s="27">
        <f>VLOOKUP(A323,'System TB 2018'!$A:$D,3,0)</f>
        <v>144079761</v>
      </c>
      <c r="D323" s="27">
        <f>VLOOKUP(A323,'System TB 2018'!$A:$D,4,0)</f>
        <v>0</v>
      </c>
      <c r="E323" s="27">
        <f t="shared" si="8"/>
        <v>144079761</v>
      </c>
      <c r="F323" s="54">
        <v>0</v>
      </c>
      <c r="G323" s="26">
        <v>0</v>
      </c>
      <c r="H323" s="50">
        <f t="shared" si="9"/>
        <v>0</v>
      </c>
    </row>
    <row r="324" spans="1:8" ht="12.75" customHeight="1">
      <c r="A324" s="25" t="s">
        <v>457</v>
      </c>
      <c r="B324" s="25" t="s">
        <v>458</v>
      </c>
      <c r="C324" s="27">
        <f>VLOOKUP(A324,'System TB 2018'!$A:$D,3,0)</f>
        <v>244299349</v>
      </c>
      <c r="D324" s="27">
        <f>VLOOKUP(A324,'System TB 2018'!$A:$D,4,0)</f>
        <v>0</v>
      </c>
      <c r="E324" s="27">
        <f aca="true" t="shared" si="10" ref="E324:E365">C324-D324</f>
        <v>244299349</v>
      </c>
      <c r="F324" s="54">
        <v>0</v>
      </c>
      <c r="G324" s="26">
        <v>0</v>
      </c>
      <c r="H324" s="50">
        <f aca="true" t="shared" si="11" ref="H324:H365">F324-G324</f>
        <v>0</v>
      </c>
    </row>
    <row r="325" spans="1:8" ht="12.75" customHeight="1">
      <c r="A325" s="25" t="s">
        <v>459</v>
      </c>
      <c r="B325" s="25" t="s">
        <v>460</v>
      </c>
      <c r="C325" s="27">
        <f>VLOOKUP(A325,'System TB 2018'!$A:$D,3,0)</f>
        <v>459453810</v>
      </c>
      <c r="D325" s="27">
        <f>VLOOKUP(A325,'System TB 2018'!$A:$D,4,0)</f>
        <v>0</v>
      </c>
      <c r="E325" s="27">
        <f t="shared" si="10"/>
        <v>459453810</v>
      </c>
      <c r="F325" s="54">
        <v>0</v>
      </c>
      <c r="G325" s="26">
        <v>0</v>
      </c>
      <c r="H325" s="50">
        <f t="shared" si="11"/>
        <v>0</v>
      </c>
    </row>
    <row r="326" spans="1:8" ht="12.75" customHeight="1">
      <c r="A326" s="25" t="s">
        <v>461</v>
      </c>
      <c r="B326" s="25" t="s">
        <v>462</v>
      </c>
      <c r="C326" s="27">
        <f>VLOOKUP(A326,'System TB 2018'!$A:$D,3,0)</f>
        <v>5115531968</v>
      </c>
      <c r="D326" s="27">
        <f>VLOOKUP(A326,'System TB 2018'!$A:$D,4,0)</f>
        <v>0</v>
      </c>
      <c r="E326" s="27">
        <f t="shared" si="10"/>
        <v>5115531968</v>
      </c>
      <c r="F326" s="54">
        <v>0</v>
      </c>
      <c r="G326" s="26">
        <v>0</v>
      </c>
      <c r="H326" s="50">
        <f t="shared" si="11"/>
        <v>0</v>
      </c>
    </row>
    <row r="327" spans="1:8" ht="12.75" customHeight="1">
      <c r="A327" s="25" t="s">
        <v>463</v>
      </c>
      <c r="B327" s="25" t="s">
        <v>464</v>
      </c>
      <c r="C327" s="27">
        <f>VLOOKUP(A327,'System TB 2018'!$A:$D,3,0)</f>
        <v>136928325</v>
      </c>
      <c r="D327" s="27">
        <f>VLOOKUP(A327,'System TB 2018'!$A:$D,4,0)</f>
        <v>0</v>
      </c>
      <c r="E327" s="27">
        <f t="shared" si="10"/>
        <v>136928325</v>
      </c>
      <c r="F327" s="54">
        <v>0</v>
      </c>
      <c r="G327" s="26">
        <v>0</v>
      </c>
      <c r="H327" s="50">
        <f t="shared" si="11"/>
        <v>0</v>
      </c>
    </row>
    <row r="328" spans="1:8" ht="12.75" customHeight="1">
      <c r="A328" s="25" t="s">
        <v>465</v>
      </c>
      <c r="B328" s="25" t="s">
        <v>466</v>
      </c>
      <c r="C328" s="27">
        <f>VLOOKUP(A328,'System TB 2018'!$A:$D,3,0)</f>
        <v>23690063</v>
      </c>
      <c r="D328" s="27">
        <f>VLOOKUP(A328,'System TB 2018'!$A:$D,4,0)</f>
        <v>0</v>
      </c>
      <c r="E328" s="27">
        <f t="shared" si="10"/>
        <v>23690063</v>
      </c>
      <c r="F328" s="54">
        <v>0</v>
      </c>
      <c r="G328" s="26">
        <v>0</v>
      </c>
      <c r="H328" s="50">
        <f t="shared" si="11"/>
        <v>0</v>
      </c>
    </row>
    <row r="329" spans="1:8" ht="12.75" customHeight="1">
      <c r="A329" s="25" t="s">
        <v>467</v>
      </c>
      <c r="B329" s="25" t="s">
        <v>468</v>
      </c>
      <c r="C329" s="27">
        <f>VLOOKUP(A329,'System TB 2018'!$A:$D,3,0)</f>
        <v>26528723</v>
      </c>
      <c r="D329" s="27">
        <f>VLOOKUP(A329,'System TB 2018'!$A:$D,4,0)</f>
        <v>0</v>
      </c>
      <c r="E329" s="27">
        <f t="shared" si="10"/>
        <v>26528723</v>
      </c>
      <c r="F329" s="54">
        <v>0</v>
      </c>
      <c r="G329" s="26">
        <v>0</v>
      </c>
      <c r="H329" s="50">
        <f t="shared" si="11"/>
        <v>0</v>
      </c>
    </row>
    <row r="330" spans="1:8" ht="12.75" customHeight="1">
      <c r="A330" s="25" t="s">
        <v>469</v>
      </c>
      <c r="B330" s="25" t="s">
        <v>470</v>
      </c>
      <c r="C330" s="27">
        <f>VLOOKUP(A330,'System TB 2018'!$A:$D,3,0)</f>
        <v>81841287</v>
      </c>
      <c r="D330" s="27">
        <f>VLOOKUP(A330,'System TB 2018'!$A:$D,4,0)</f>
        <v>0</v>
      </c>
      <c r="E330" s="27">
        <f t="shared" si="10"/>
        <v>81841287</v>
      </c>
      <c r="F330" s="54">
        <v>0</v>
      </c>
      <c r="G330" s="26">
        <v>0</v>
      </c>
      <c r="H330" s="50">
        <f t="shared" si="11"/>
        <v>0</v>
      </c>
    </row>
    <row r="331" spans="1:8" ht="12.75" customHeight="1">
      <c r="A331" s="25" t="s">
        <v>471</v>
      </c>
      <c r="B331" s="25" t="s">
        <v>472</v>
      </c>
      <c r="C331" s="27">
        <f>VLOOKUP(A331,'System TB 2018'!$A:$D,3,0)</f>
        <v>5216273019</v>
      </c>
      <c r="D331" s="27">
        <f>VLOOKUP(A331,'System TB 2018'!$A:$D,4,0)</f>
        <v>0</v>
      </c>
      <c r="E331" s="27">
        <f t="shared" si="10"/>
        <v>5216273019</v>
      </c>
      <c r="F331" s="54">
        <v>0</v>
      </c>
      <c r="G331" s="26">
        <v>0</v>
      </c>
      <c r="H331" s="50">
        <f t="shared" si="11"/>
        <v>0</v>
      </c>
    </row>
    <row r="332" spans="1:8" ht="12.75" customHeight="1">
      <c r="A332" s="25" t="s">
        <v>473</v>
      </c>
      <c r="B332" s="25" t="s">
        <v>474</v>
      </c>
      <c r="C332" s="27">
        <f>VLOOKUP(A332,'System TB 2018'!$A:$D,3,0)</f>
        <v>697546330</v>
      </c>
      <c r="D332" s="27">
        <f>VLOOKUP(A332,'System TB 2018'!$A:$D,4,0)</f>
        <v>0</v>
      </c>
      <c r="E332" s="27">
        <f t="shared" si="10"/>
        <v>697546330</v>
      </c>
      <c r="F332" s="54">
        <v>0</v>
      </c>
      <c r="G332" s="26">
        <v>0</v>
      </c>
      <c r="H332" s="50">
        <f t="shared" si="11"/>
        <v>0</v>
      </c>
    </row>
    <row r="333" spans="1:8" ht="12.75" customHeight="1">
      <c r="A333" s="25" t="s">
        <v>475</v>
      </c>
      <c r="B333" s="25" t="s">
        <v>476</v>
      </c>
      <c r="C333" s="27">
        <f>VLOOKUP(A333,'System TB 2018'!$A:$D,3,0)</f>
        <v>174899124</v>
      </c>
      <c r="D333" s="27">
        <f>VLOOKUP(A333,'System TB 2018'!$A:$D,4,0)</f>
        <v>0</v>
      </c>
      <c r="E333" s="27">
        <f t="shared" si="10"/>
        <v>174899124</v>
      </c>
      <c r="F333" s="54">
        <v>0</v>
      </c>
      <c r="G333" s="26">
        <v>0</v>
      </c>
      <c r="H333" s="50">
        <f t="shared" si="11"/>
        <v>0</v>
      </c>
    </row>
    <row r="334" spans="1:8" ht="12.75" customHeight="1">
      <c r="A334" s="25" t="s">
        <v>478</v>
      </c>
      <c r="B334" s="25" t="s">
        <v>479</v>
      </c>
      <c r="C334" s="27">
        <f>VLOOKUP(A334,'System TB 2018'!$A:$D,3,0)</f>
        <v>0</v>
      </c>
      <c r="D334" s="27">
        <f>VLOOKUP(A334,'System TB 2018'!$A:$D,4,0)</f>
        <v>98909822</v>
      </c>
      <c r="E334" s="27">
        <f t="shared" si="10"/>
        <v>-98909822</v>
      </c>
      <c r="F334" s="54">
        <v>0</v>
      </c>
      <c r="G334" s="26">
        <v>0</v>
      </c>
      <c r="H334" s="50">
        <f t="shared" si="11"/>
        <v>0</v>
      </c>
    </row>
    <row r="335" spans="1:8" ht="12.75" customHeight="1">
      <c r="A335" s="25" t="s">
        <v>480</v>
      </c>
      <c r="B335" s="25" t="s">
        <v>481</v>
      </c>
      <c r="C335" s="27">
        <f>VLOOKUP(A335,'System TB 2018'!$A:$D,3,0)</f>
        <v>0</v>
      </c>
      <c r="D335" s="27">
        <f>VLOOKUP(A335,'System TB 2018'!$A:$D,4,0)</f>
        <v>11300</v>
      </c>
      <c r="E335" s="27">
        <f t="shared" si="10"/>
        <v>-11300</v>
      </c>
      <c r="F335" s="54">
        <v>0</v>
      </c>
      <c r="G335" s="26">
        <v>0</v>
      </c>
      <c r="H335" s="50">
        <f t="shared" si="11"/>
        <v>0</v>
      </c>
    </row>
    <row r="336" spans="1:8" ht="12.75" customHeight="1">
      <c r="A336" s="25" t="s">
        <v>482</v>
      </c>
      <c r="B336" s="25" t="s">
        <v>483</v>
      </c>
      <c r="C336" s="27">
        <f>VLOOKUP(A336,'System TB 2018'!$A:$D,3,0)</f>
        <v>0</v>
      </c>
      <c r="D336" s="27">
        <f>VLOOKUP(A336,'System TB 2018'!$A:$D,4,0)</f>
        <v>537179884</v>
      </c>
      <c r="E336" s="27">
        <f t="shared" si="10"/>
        <v>-537179884</v>
      </c>
      <c r="F336" s="54">
        <v>0</v>
      </c>
      <c r="G336" s="26">
        <v>0</v>
      </c>
      <c r="H336" s="50">
        <f t="shared" si="11"/>
        <v>0</v>
      </c>
    </row>
    <row r="337" spans="1:8" ht="12.75" customHeight="1">
      <c r="A337" s="25" t="s">
        <v>484</v>
      </c>
      <c r="B337" s="25" t="s">
        <v>485</v>
      </c>
      <c r="C337" s="27">
        <f>VLOOKUP(A337,'System TB 2018'!$A:$D,3,0)</f>
        <v>0</v>
      </c>
      <c r="D337" s="27">
        <f>VLOOKUP(A337,'System TB 2018'!$A:$D,4,0)</f>
        <v>12508693</v>
      </c>
      <c r="E337" s="27">
        <f t="shared" si="10"/>
        <v>-12508693</v>
      </c>
      <c r="F337" s="54">
        <v>0</v>
      </c>
      <c r="G337" s="26">
        <v>0</v>
      </c>
      <c r="H337" s="50">
        <f t="shared" si="11"/>
        <v>0</v>
      </c>
    </row>
    <row r="338" spans="1:8" ht="12.75" customHeight="1">
      <c r="A338" s="25" t="s">
        <v>486</v>
      </c>
      <c r="B338" s="25" t="s">
        <v>487</v>
      </c>
      <c r="C338" s="27">
        <f>VLOOKUP(A338,'System TB 2018'!$A:$D,3,0)</f>
        <v>0</v>
      </c>
      <c r="D338" s="27">
        <f>VLOOKUP(A338,'System TB 2018'!$A:$D,4,0)</f>
        <v>4238141913</v>
      </c>
      <c r="E338" s="27">
        <f t="shared" si="10"/>
        <v>-4238141913</v>
      </c>
      <c r="F338" s="54">
        <v>0</v>
      </c>
      <c r="G338" s="26">
        <v>0</v>
      </c>
      <c r="H338" s="50">
        <f t="shared" si="11"/>
        <v>0</v>
      </c>
    </row>
    <row r="339" spans="1:8" ht="12.75" customHeight="1">
      <c r="A339" s="25" t="s">
        <v>488</v>
      </c>
      <c r="B339" s="25" t="s">
        <v>489</v>
      </c>
      <c r="C339" s="27">
        <f>VLOOKUP(A339,'System TB 2018'!$A:$D,3,0)</f>
        <v>0</v>
      </c>
      <c r="D339" s="27">
        <f>VLOOKUP(A339,'System TB 2018'!$A:$D,4,0)</f>
        <v>17284582079</v>
      </c>
      <c r="E339" s="27">
        <f t="shared" si="10"/>
        <v>-17284582079</v>
      </c>
      <c r="F339" s="54">
        <v>0</v>
      </c>
      <c r="G339" s="26">
        <v>0</v>
      </c>
      <c r="H339" s="50">
        <f t="shared" si="11"/>
        <v>0</v>
      </c>
    </row>
    <row r="340" spans="1:8" ht="12.75" customHeight="1">
      <c r="A340" s="25" t="s">
        <v>490</v>
      </c>
      <c r="B340" s="25" t="s">
        <v>491</v>
      </c>
      <c r="C340" s="27">
        <f>VLOOKUP(A340,'System TB 2018'!$A:$D,3,0)</f>
        <v>0</v>
      </c>
      <c r="D340" s="27">
        <f>VLOOKUP(A340,'System TB 2018'!$A:$D,4,0)</f>
        <v>78875354</v>
      </c>
      <c r="E340" s="27">
        <f t="shared" si="10"/>
        <v>-78875354</v>
      </c>
      <c r="F340" s="54">
        <v>0</v>
      </c>
      <c r="G340" s="26">
        <v>0</v>
      </c>
      <c r="H340" s="50">
        <f t="shared" si="11"/>
        <v>0</v>
      </c>
    </row>
    <row r="341" spans="1:8" ht="12.75" customHeight="1">
      <c r="A341" s="25" t="s">
        <v>492</v>
      </c>
      <c r="B341" s="25" t="s">
        <v>493</v>
      </c>
      <c r="C341" s="27">
        <f>VLOOKUP(A341,'System TB 2018'!$A:$D,3,0)</f>
        <v>0</v>
      </c>
      <c r="D341" s="27">
        <f>VLOOKUP(A341,'System TB 2018'!$A:$D,4,0)</f>
        <v>8458228</v>
      </c>
      <c r="E341" s="27">
        <f t="shared" si="10"/>
        <v>-8458228</v>
      </c>
      <c r="F341" s="54">
        <v>0</v>
      </c>
      <c r="G341" s="26">
        <v>0</v>
      </c>
      <c r="H341" s="50">
        <f t="shared" si="11"/>
        <v>0</v>
      </c>
    </row>
    <row r="342" spans="1:8" ht="12.75" customHeight="1">
      <c r="A342" s="25" t="s">
        <v>494</v>
      </c>
      <c r="B342" s="25" t="s">
        <v>495</v>
      </c>
      <c r="C342" s="27">
        <f>VLOOKUP(A342,'System TB 2018'!$A:$D,3,0)</f>
        <v>0</v>
      </c>
      <c r="D342" s="27">
        <f>VLOOKUP(A342,'System TB 2018'!$A:$D,4,0)</f>
        <v>16274192769</v>
      </c>
      <c r="E342" s="27">
        <f t="shared" si="10"/>
        <v>-16274192769</v>
      </c>
      <c r="F342" s="54">
        <v>0</v>
      </c>
      <c r="G342" s="26">
        <v>0</v>
      </c>
      <c r="H342" s="50">
        <f t="shared" si="11"/>
        <v>0</v>
      </c>
    </row>
    <row r="343" spans="1:8" ht="12.75" customHeight="1">
      <c r="A343" s="25" t="s">
        <v>496</v>
      </c>
      <c r="B343" s="25" t="s">
        <v>497</v>
      </c>
      <c r="C343" s="27">
        <f>VLOOKUP(A343,'System TB 2018'!$A:$D,3,0)</f>
        <v>0</v>
      </c>
      <c r="D343" s="27">
        <f>VLOOKUP(A343,'System TB 2018'!$A:$D,4,0)</f>
        <v>4245493217</v>
      </c>
      <c r="E343" s="27">
        <f t="shared" si="10"/>
        <v>-4245493217</v>
      </c>
      <c r="F343" s="54">
        <v>0</v>
      </c>
      <c r="G343" s="26">
        <v>0</v>
      </c>
      <c r="H343" s="50">
        <f t="shared" si="11"/>
        <v>0</v>
      </c>
    </row>
    <row r="344" spans="1:8" ht="12.75" customHeight="1">
      <c r="A344" s="25" t="s">
        <v>498</v>
      </c>
      <c r="B344" s="25" t="s">
        <v>499</v>
      </c>
      <c r="C344" s="27">
        <f>VLOOKUP(A344,'System TB 2018'!$A:$D,3,0)</f>
        <v>0</v>
      </c>
      <c r="D344" s="27">
        <f>VLOOKUP(A344,'System TB 2018'!$A:$D,4,0)</f>
        <v>2394000</v>
      </c>
      <c r="E344" s="27">
        <f t="shared" si="10"/>
        <v>-2394000</v>
      </c>
      <c r="F344" s="54">
        <v>0</v>
      </c>
      <c r="G344" s="26">
        <v>0</v>
      </c>
      <c r="H344" s="50">
        <f t="shared" si="11"/>
        <v>0</v>
      </c>
    </row>
    <row r="345" spans="1:8" ht="12.75" customHeight="1">
      <c r="A345" s="25" t="s">
        <v>500</v>
      </c>
      <c r="B345" s="25" t="s">
        <v>501</v>
      </c>
      <c r="C345" s="27">
        <f>VLOOKUP(A345,'System TB 2018'!$A:$D,3,0)</f>
        <v>0</v>
      </c>
      <c r="D345" s="27">
        <f>VLOOKUP(A345,'System TB 2018'!$A:$D,4,0)</f>
        <v>7183256</v>
      </c>
      <c r="E345" s="27">
        <f t="shared" si="10"/>
        <v>-7183256</v>
      </c>
      <c r="F345" s="54">
        <v>0</v>
      </c>
      <c r="G345" s="26">
        <v>0</v>
      </c>
      <c r="H345" s="50">
        <f t="shared" si="11"/>
        <v>0</v>
      </c>
    </row>
    <row r="346" spans="1:8" ht="12.75" customHeight="1">
      <c r="A346" s="25" t="s">
        <v>502</v>
      </c>
      <c r="B346" s="25" t="s">
        <v>503</v>
      </c>
      <c r="C346" s="27">
        <f>VLOOKUP(A346,'System TB 2018'!$A:$D,3,0)</f>
        <v>0</v>
      </c>
      <c r="D346" s="27">
        <f>VLOOKUP(A346,'System TB 2018'!$A:$D,4,0)</f>
        <v>147307307</v>
      </c>
      <c r="E346" s="27">
        <f t="shared" si="10"/>
        <v>-147307307</v>
      </c>
      <c r="F346" s="54">
        <v>0</v>
      </c>
      <c r="G346" s="26">
        <v>0</v>
      </c>
      <c r="H346" s="50">
        <f t="shared" si="11"/>
        <v>0</v>
      </c>
    </row>
    <row r="347" spans="1:8" ht="12.75" customHeight="1">
      <c r="A347" s="25" t="s">
        <v>504</v>
      </c>
      <c r="B347" s="25" t="s">
        <v>505</v>
      </c>
      <c r="C347" s="27">
        <f>VLOOKUP(A347,'System TB 2018'!$A:$D,3,0)</f>
        <v>0</v>
      </c>
      <c r="D347" s="27">
        <f>VLOOKUP(A347,'System TB 2018'!$A:$D,4,0)</f>
        <v>20477053</v>
      </c>
      <c r="E347" s="27">
        <f t="shared" si="10"/>
        <v>-20477053</v>
      </c>
      <c r="F347" s="54">
        <v>0</v>
      </c>
      <c r="G347" s="26">
        <v>0</v>
      </c>
      <c r="H347" s="50">
        <f t="shared" si="11"/>
        <v>0</v>
      </c>
    </row>
    <row r="348" spans="1:8" ht="12.75" customHeight="1">
      <c r="A348" s="25" t="s">
        <v>506</v>
      </c>
      <c r="B348" s="25" t="s">
        <v>507</v>
      </c>
      <c r="C348" s="27">
        <f>VLOOKUP(A348,'System TB 2018'!$A:$D,3,0)</f>
        <v>0</v>
      </c>
      <c r="D348" s="27">
        <f>VLOOKUP(A348,'System TB 2018'!$A:$D,4,0)</f>
        <v>78224</v>
      </c>
      <c r="E348" s="27">
        <f t="shared" si="10"/>
        <v>-78224</v>
      </c>
      <c r="F348" s="54">
        <v>0</v>
      </c>
      <c r="G348" s="26">
        <v>0</v>
      </c>
      <c r="H348" s="50">
        <f t="shared" si="11"/>
        <v>0</v>
      </c>
    </row>
    <row r="349" spans="1:8" ht="12.75" customHeight="1">
      <c r="A349" s="25" t="s">
        <v>508</v>
      </c>
      <c r="B349" s="25" t="s">
        <v>509</v>
      </c>
      <c r="C349" s="27">
        <f>VLOOKUP(A349,'System TB 2018'!$A:$D,3,0)</f>
        <v>0</v>
      </c>
      <c r="D349" s="27">
        <f>VLOOKUP(A349,'System TB 2018'!$A:$D,4,0)</f>
        <v>99680039</v>
      </c>
      <c r="E349" s="27">
        <f t="shared" si="10"/>
        <v>-99680039</v>
      </c>
      <c r="F349" s="54">
        <v>0</v>
      </c>
      <c r="G349" s="26">
        <v>0</v>
      </c>
      <c r="H349" s="50">
        <f t="shared" si="11"/>
        <v>0</v>
      </c>
    </row>
    <row r="350" spans="1:8" ht="12.75" customHeight="1">
      <c r="A350" s="25" t="s">
        <v>510</v>
      </c>
      <c r="B350" s="25" t="s">
        <v>511</v>
      </c>
      <c r="C350" s="27">
        <f>VLOOKUP(A350,'System TB 2018'!$A:$D,3,0)</f>
        <v>0</v>
      </c>
      <c r="D350" s="27">
        <f>VLOOKUP(A350,'System TB 2018'!$A:$D,4,0)</f>
        <v>224029056</v>
      </c>
      <c r="E350" s="27">
        <f t="shared" si="10"/>
        <v>-224029056</v>
      </c>
      <c r="F350" s="54">
        <v>0</v>
      </c>
      <c r="G350" s="26">
        <v>0</v>
      </c>
      <c r="H350" s="50">
        <f t="shared" si="11"/>
        <v>0</v>
      </c>
    </row>
    <row r="351" spans="1:8" ht="12.75" customHeight="1">
      <c r="A351" s="25" t="s">
        <v>512</v>
      </c>
      <c r="B351" s="25" t="s">
        <v>513</v>
      </c>
      <c r="C351" s="27">
        <f>VLOOKUP(A351,'System TB 2018'!$A:$D,3,0)</f>
        <v>0</v>
      </c>
      <c r="D351" s="27">
        <f>VLOOKUP(A351,'System TB 2018'!$A:$D,4,0)</f>
        <v>1003153582</v>
      </c>
      <c r="E351" s="27">
        <f t="shared" si="10"/>
        <v>-1003153582</v>
      </c>
      <c r="F351" s="54">
        <f>VLOOKUP(A351,'system TB 2017'!$A:$D,3,0)</f>
        <v>0</v>
      </c>
      <c r="G351" s="26">
        <f>VLOOKUP(A351,'system TB 2017'!$A:$D,4,0)</f>
        <v>0</v>
      </c>
      <c r="H351" s="50">
        <f t="shared" si="11"/>
        <v>0</v>
      </c>
    </row>
    <row r="352" spans="1:8" ht="12.75" customHeight="1">
      <c r="A352" s="25" t="s">
        <v>514</v>
      </c>
      <c r="B352" s="25" t="s">
        <v>515</v>
      </c>
      <c r="C352" s="27">
        <f>VLOOKUP(A352,'System TB 2018'!$A:$D,3,0)</f>
        <v>0</v>
      </c>
      <c r="D352" s="27">
        <f>VLOOKUP(A352,'System TB 2018'!$A:$D,4,0)</f>
        <v>1147018351</v>
      </c>
      <c r="E352" s="27">
        <f t="shared" si="10"/>
        <v>-1147018351</v>
      </c>
      <c r="F352" s="54">
        <v>0</v>
      </c>
      <c r="G352" s="26">
        <v>0</v>
      </c>
      <c r="H352" s="50">
        <f t="shared" si="11"/>
        <v>0</v>
      </c>
    </row>
    <row r="353" spans="1:8" ht="12.75" customHeight="1">
      <c r="A353" s="25" t="s">
        <v>516</v>
      </c>
      <c r="B353" s="25" t="s">
        <v>517</v>
      </c>
      <c r="C353" s="27">
        <f>VLOOKUP(A353,'System TB 2018'!$A:$D,3,0)</f>
        <v>0</v>
      </c>
      <c r="D353" s="27">
        <f>VLOOKUP(A353,'System TB 2018'!$A:$D,4,0)</f>
        <v>9353186</v>
      </c>
      <c r="E353" s="27">
        <f t="shared" si="10"/>
        <v>-9353186</v>
      </c>
      <c r="F353" s="54">
        <v>0</v>
      </c>
      <c r="G353" s="26">
        <v>0</v>
      </c>
      <c r="H353" s="50">
        <f t="shared" si="11"/>
        <v>0</v>
      </c>
    </row>
    <row r="354" spans="1:8" ht="12.75" customHeight="1">
      <c r="A354" s="25" t="s">
        <v>518</v>
      </c>
      <c r="B354" s="25" t="s">
        <v>519</v>
      </c>
      <c r="C354" s="27">
        <f>VLOOKUP(A354,'System TB 2018'!$A:$D,3,0)</f>
        <v>0</v>
      </c>
      <c r="D354" s="27">
        <f>VLOOKUP(A354,'System TB 2018'!$A:$D,4,0)</f>
        <v>33079536</v>
      </c>
      <c r="E354" s="27">
        <f t="shared" si="10"/>
        <v>-33079536</v>
      </c>
      <c r="F354" s="54">
        <v>0</v>
      </c>
      <c r="G354" s="26">
        <v>0</v>
      </c>
      <c r="H354" s="50">
        <f t="shared" si="11"/>
        <v>0</v>
      </c>
    </row>
    <row r="355" spans="1:8" ht="12.75" customHeight="1">
      <c r="A355" s="25" t="s">
        <v>520</v>
      </c>
      <c r="B355" s="25" t="s">
        <v>521</v>
      </c>
      <c r="C355" s="27">
        <f>VLOOKUP(A355,'System TB 2018'!$A:$D,3,0)</f>
        <v>0</v>
      </c>
      <c r="D355" s="27">
        <f>VLOOKUP(A355,'System TB 2018'!$A:$D,4,0)</f>
        <v>6849236</v>
      </c>
      <c r="E355" s="27">
        <f t="shared" si="10"/>
        <v>-6849236</v>
      </c>
      <c r="F355" s="54">
        <v>0</v>
      </c>
      <c r="G355" s="26">
        <v>0</v>
      </c>
      <c r="H355" s="50">
        <f t="shared" si="11"/>
        <v>0</v>
      </c>
    </row>
    <row r="356" spans="1:8" ht="12.75" customHeight="1">
      <c r="A356" s="25" t="s">
        <v>522</v>
      </c>
      <c r="B356" s="25" t="s">
        <v>523</v>
      </c>
      <c r="C356" s="27">
        <f>VLOOKUP(A356,'System TB 2018'!$A:$D,3,0)</f>
        <v>0</v>
      </c>
      <c r="D356" s="27">
        <f>VLOOKUP(A356,'System TB 2018'!$A:$D,4,0)</f>
        <v>64973780</v>
      </c>
      <c r="E356" s="27">
        <f t="shared" si="10"/>
        <v>-64973780</v>
      </c>
      <c r="F356" s="54">
        <v>0</v>
      </c>
      <c r="G356" s="26">
        <v>0</v>
      </c>
      <c r="H356" s="50">
        <f t="shared" si="11"/>
        <v>0</v>
      </c>
    </row>
    <row r="357" spans="1:8" ht="12.75" customHeight="1">
      <c r="A357" s="25" t="s">
        <v>524</v>
      </c>
      <c r="B357" s="25" t="s">
        <v>525</v>
      </c>
      <c r="C357" s="27">
        <f>VLOOKUP(A357,'System TB 2018'!$A:$D,3,0)</f>
        <v>0</v>
      </c>
      <c r="D357" s="27">
        <f>VLOOKUP(A357,'System TB 2018'!$A:$D,4,0)</f>
        <v>5216574</v>
      </c>
      <c r="E357" s="27">
        <f t="shared" si="10"/>
        <v>-5216574</v>
      </c>
      <c r="F357" s="54">
        <v>0</v>
      </c>
      <c r="G357" s="26">
        <v>0</v>
      </c>
      <c r="H357" s="50">
        <f t="shared" si="11"/>
        <v>0</v>
      </c>
    </row>
    <row r="358" spans="1:8" ht="12.75" customHeight="1">
      <c r="A358" s="25" t="s">
        <v>526</v>
      </c>
      <c r="B358" s="25" t="s">
        <v>527</v>
      </c>
      <c r="C358" s="27">
        <f>VLOOKUP(A358,'System TB 2018'!$A:$D,3,0)</f>
        <v>0</v>
      </c>
      <c r="D358" s="27">
        <f>VLOOKUP(A358,'System TB 2018'!$A:$D,4,0)</f>
        <v>260558625</v>
      </c>
      <c r="E358" s="27">
        <f t="shared" si="10"/>
        <v>-260558625</v>
      </c>
      <c r="F358" s="54">
        <v>0</v>
      </c>
      <c r="G358" s="26">
        <v>0</v>
      </c>
      <c r="H358" s="50">
        <f t="shared" si="11"/>
        <v>0</v>
      </c>
    </row>
    <row r="359" spans="1:8" ht="12.75" customHeight="1">
      <c r="A359" s="25" t="s">
        <v>528</v>
      </c>
      <c r="B359" s="25" t="s">
        <v>529</v>
      </c>
      <c r="C359" s="27">
        <f>VLOOKUP(A359,'System TB 2018'!$A:$D,3,0)</f>
        <v>0</v>
      </c>
      <c r="D359" s="27">
        <f>VLOOKUP(A359,'System TB 2018'!$A:$D,4,0)</f>
        <v>955863408</v>
      </c>
      <c r="E359" s="27">
        <f t="shared" si="10"/>
        <v>-955863408</v>
      </c>
      <c r="F359" s="54">
        <v>0</v>
      </c>
      <c r="G359" s="26">
        <v>0</v>
      </c>
      <c r="H359" s="50">
        <f t="shared" si="11"/>
        <v>0</v>
      </c>
    </row>
    <row r="360" spans="1:8" ht="12.75" customHeight="1">
      <c r="A360" s="25" t="s">
        <v>530</v>
      </c>
      <c r="B360" s="25" t="s">
        <v>531</v>
      </c>
      <c r="C360" s="27">
        <f>VLOOKUP(A360,'System TB 2018'!$A:$D,3,0)</f>
        <v>0</v>
      </c>
      <c r="D360" s="27">
        <f>VLOOKUP(A360,'System TB 2018'!$A:$D,4,0)</f>
        <v>67431672</v>
      </c>
      <c r="E360" s="27">
        <f t="shared" si="10"/>
        <v>-67431672</v>
      </c>
      <c r="F360" s="54">
        <v>0</v>
      </c>
      <c r="G360" s="26">
        <v>0</v>
      </c>
      <c r="H360" s="50">
        <f t="shared" si="11"/>
        <v>0</v>
      </c>
    </row>
    <row r="361" spans="1:8" ht="12.75" customHeight="1">
      <c r="A361" s="25" t="s">
        <v>532</v>
      </c>
      <c r="B361" s="25" t="s">
        <v>533</v>
      </c>
      <c r="C361" s="27">
        <f>VLOOKUP(A361,'System TB 2018'!$A:$D,3,0)</f>
        <v>0</v>
      </c>
      <c r="D361" s="27">
        <f>VLOOKUP(A361,'System TB 2018'!$A:$D,4,0)</f>
        <v>257141586</v>
      </c>
      <c r="E361" s="27">
        <f t="shared" si="10"/>
        <v>-257141586</v>
      </c>
      <c r="F361" s="54">
        <v>0</v>
      </c>
      <c r="G361" s="26">
        <v>0</v>
      </c>
      <c r="H361" s="50">
        <f t="shared" si="11"/>
        <v>0</v>
      </c>
    </row>
    <row r="362" spans="1:8" ht="12.75" customHeight="1">
      <c r="A362" s="25" t="s">
        <v>534</v>
      </c>
      <c r="B362" s="25" t="s">
        <v>535</v>
      </c>
      <c r="C362" s="27">
        <f>VLOOKUP(A362,'System TB 2018'!$A:$D,3,0)</f>
        <v>0</v>
      </c>
      <c r="D362" s="27">
        <f>VLOOKUP(A362,'System TB 2018'!$A:$D,4,0)</f>
        <v>12750376</v>
      </c>
      <c r="E362" s="27">
        <f t="shared" si="10"/>
        <v>-12750376</v>
      </c>
      <c r="F362" s="54">
        <v>0</v>
      </c>
      <c r="G362" s="26">
        <v>0</v>
      </c>
      <c r="H362" s="50">
        <f t="shared" si="11"/>
        <v>0</v>
      </c>
    </row>
    <row r="363" spans="1:8" ht="12.75" customHeight="1">
      <c r="A363" s="25" t="s">
        <v>536</v>
      </c>
      <c r="B363" s="25" t="s">
        <v>537</v>
      </c>
      <c r="C363" s="27">
        <f>VLOOKUP(A363,'System TB 2018'!$A:$D,3,0)</f>
        <v>0</v>
      </c>
      <c r="D363" s="27">
        <f>VLOOKUP(A363,'System TB 2018'!$A:$D,4,0)</f>
        <v>5783928</v>
      </c>
      <c r="E363" s="27">
        <f t="shared" si="10"/>
        <v>-5783928</v>
      </c>
      <c r="F363" s="54">
        <v>0</v>
      </c>
      <c r="G363" s="26">
        <v>0</v>
      </c>
      <c r="H363" s="50">
        <f t="shared" si="11"/>
        <v>0</v>
      </c>
    </row>
    <row r="364" spans="1:8" ht="12.75" customHeight="1">
      <c r="A364" s="25" t="s">
        <v>538</v>
      </c>
      <c r="B364" s="25" t="s">
        <v>539</v>
      </c>
      <c r="C364" s="27">
        <f>VLOOKUP(A364,'System TB 2018'!$A:$D,3,0)</f>
        <v>0</v>
      </c>
      <c r="D364" s="27">
        <f>VLOOKUP(A364,'System TB 2018'!$A:$D,4,0)</f>
        <v>0</v>
      </c>
      <c r="E364" s="27">
        <f t="shared" si="10"/>
        <v>0</v>
      </c>
      <c r="F364" s="54">
        <f>VLOOKUP(A364,'system TB 2017'!$A:$D,3,0)</f>
        <v>0</v>
      </c>
      <c r="G364" s="26">
        <f>VLOOKUP(A364,'system TB 2017'!$A:$D,4,0)</f>
        <v>0</v>
      </c>
      <c r="H364" s="50">
        <f t="shared" si="11"/>
        <v>0</v>
      </c>
    </row>
    <row r="365" spans="1:8" ht="12.75" customHeight="1">
      <c r="A365" s="25" t="s">
        <v>541</v>
      </c>
      <c r="B365" s="25" t="s">
        <v>129</v>
      </c>
      <c r="C365" s="27">
        <f>VLOOKUP(A365,'System TB 2018'!$A:$D,3,0)</f>
        <v>0</v>
      </c>
      <c r="D365" s="27">
        <f>VLOOKUP(A365,'System TB 2018'!$A:$D,4,0)</f>
        <v>17238161000</v>
      </c>
      <c r="E365" s="27">
        <f t="shared" si="10"/>
        <v>-17238161000</v>
      </c>
      <c r="F365" s="54">
        <f>VLOOKUP(A365,'system TB 2017'!$A:$D,3,0)</f>
        <v>0</v>
      </c>
      <c r="G365" s="26">
        <f>VLOOKUP(A365,'system TB 2017'!$A:$D,4,0)</f>
        <v>0</v>
      </c>
      <c r="H365" s="50">
        <f t="shared" si="11"/>
        <v>0</v>
      </c>
    </row>
    <row r="366" spans="3:10" ht="12.75" customHeight="1">
      <c r="C366" s="41">
        <f>SUM(C3:C365)</f>
        <v>83585011783</v>
      </c>
      <c r="D366" s="41">
        <f>SUM(D3:D365)</f>
        <v>83585011783</v>
      </c>
      <c r="E366" s="41"/>
      <c r="F366" s="55">
        <f>SUM(F3:F365)</f>
        <v>19445296715</v>
      </c>
      <c r="G366" s="41">
        <f>SUM(G3:G365)</f>
        <v>19445296715</v>
      </c>
      <c r="I366" s="42">
        <f>C366-D366</f>
        <v>0</v>
      </c>
      <c r="J366" s="42">
        <f>F366-G366</f>
        <v>0</v>
      </c>
    </row>
  </sheetData>
  <sheetProtection/>
  <mergeCells count="2">
    <mergeCell ref="C1:E1"/>
    <mergeCell ref="F1:H1"/>
  </mergeCells>
  <printOptions/>
  <pageMargins left="0" right="0" top="0" bottom="0" header="0" footer="0"/>
  <pageSetup fitToHeight="0" fitToWidth="0"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H366"/>
  <sheetViews>
    <sheetView zoomScalePageLayoutView="0" workbookViewId="0" topLeftCell="A286">
      <selection activeCell="B64" sqref="A62:C66"/>
    </sheetView>
  </sheetViews>
  <sheetFormatPr defaultColWidth="6.8515625" defaultRowHeight="12.75" customHeight="1"/>
  <cols>
    <col min="1" max="1" width="21.140625" style="62" bestFit="1" customWidth="1"/>
    <col min="2" max="2" width="41.140625" style="62" customWidth="1"/>
    <col min="3" max="4" width="16.421875" style="62" bestFit="1" customWidth="1"/>
    <col min="5" max="16384" width="6.8515625" style="26" customWidth="1"/>
  </cols>
  <sheetData>
    <row r="1" spans="1:4" ht="12.75" customHeight="1">
      <c r="A1" s="62" t="s">
        <v>125</v>
      </c>
      <c r="B1" s="62" t="s">
        <v>126</v>
      </c>
      <c r="C1" s="62" t="s">
        <v>127</v>
      </c>
      <c r="D1" s="62" t="s">
        <v>128</v>
      </c>
    </row>
    <row r="2" spans="1:4" ht="12.75" customHeight="1">
      <c r="A2" s="62" t="s">
        <v>543</v>
      </c>
      <c r="B2" s="62" t="s">
        <v>131</v>
      </c>
      <c r="C2" s="63">
        <v>33383353</v>
      </c>
      <c r="D2" s="63">
        <v>0</v>
      </c>
    </row>
    <row r="3" spans="1:4" ht="12.75" customHeight="1">
      <c r="A3" s="62" t="s">
        <v>544</v>
      </c>
      <c r="B3" s="62" t="s">
        <v>132</v>
      </c>
      <c r="C3" s="63">
        <v>739590313</v>
      </c>
      <c r="D3" s="63">
        <v>0</v>
      </c>
    </row>
    <row r="4" spans="1:4" ht="12.75" customHeight="1">
      <c r="A4" s="62" t="s">
        <v>134</v>
      </c>
      <c r="B4" s="62" t="s">
        <v>135</v>
      </c>
      <c r="C4" s="63">
        <v>6696095</v>
      </c>
      <c r="D4" s="63">
        <v>0</v>
      </c>
    </row>
    <row r="5" spans="1:4" ht="12.75" customHeight="1">
      <c r="A5" s="62" t="s">
        <v>136</v>
      </c>
      <c r="B5" s="62" t="s">
        <v>137</v>
      </c>
      <c r="C5" s="63">
        <v>11378819</v>
      </c>
      <c r="D5" s="63">
        <v>0</v>
      </c>
    </row>
    <row r="6" spans="1:4" ht="12.75" customHeight="1">
      <c r="A6" s="62" t="s">
        <v>138</v>
      </c>
      <c r="B6" s="62" t="s">
        <v>139</v>
      </c>
      <c r="C6" s="63">
        <v>8029400</v>
      </c>
      <c r="D6" s="63">
        <v>0</v>
      </c>
    </row>
    <row r="7" spans="1:4" ht="12.75" customHeight="1">
      <c r="A7" s="62" t="s">
        <v>140</v>
      </c>
      <c r="B7" s="62" t="s">
        <v>141</v>
      </c>
      <c r="C7" s="63">
        <v>3508347</v>
      </c>
      <c r="D7" s="63">
        <v>0</v>
      </c>
    </row>
    <row r="8" spans="1:4" ht="12.75" customHeight="1">
      <c r="A8" s="62" t="s">
        <v>142</v>
      </c>
      <c r="B8" s="62" t="s">
        <v>143</v>
      </c>
      <c r="C8" s="63">
        <v>15428647</v>
      </c>
      <c r="D8" s="63">
        <v>0</v>
      </c>
    </row>
    <row r="9" spans="1:4" ht="12.75" customHeight="1">
      <c r="A9" s="62" t="s">
        <v>144</v>
      </c>
      <c r="B9" s="62" t="s">
        <v>145</v>
      </c>
      <c r="C9" s="63">
        <v>11227775</v>
      </c>
      <c r="D9" s="63">
        <v>0</v>
      </c>
    </row>
    <row r="10" spans="1:4" ht="12.75" customHeight="1">
      <c r="A10" s="62" t="s">
        <v>146</v>
      </c>
      <c r="B10" s="62" t="s">
        <v>147</v>
      </c>
      <c r="C10" s="63">
        <v>11548544</v>
      </c>
      <c r="D10" s="63">
        <v>0</v>
      </c>
    </row>
    <row r="11" spans="1:4" ht="12.75" customHeight="1">
      <c r="A11" s="62" t="s">
        <v>148</v>
      </c>
      <c r="B11" s="62" t="s">
        <v>149</v>
      </c>
      <c r="C11" s="63">
        <v>17749122</v>
      </c>
      <c r="D11" s="63">
        <v>0</v>
      </c>
    </row>
    <row r="12" spans="1:4" ht="12.75" customHeight="1">
      <c r="A12" s="62" t="s">
        <v>150</v>
      </c>
      <c r="B12" s="62" t="s">
        <v>151</v>
      </c>
      <c r="C12" s="63">
        <v>36211601</v>
      </c>
      <c r="D12" s="63">
        <v>0</v>
      </c>
    </row>
    <row r="13" spans="1:4" ht="12.75" customHeight="1">
      <c r="A13" s="62" t="s">
        <v>152</v>
      </c>
      <c r="B13" s="62" t="s">
        <v>153</v>
      </c>
      <c r="C13" s="63">
        <v>68097953</v>
      </c>
      <c r="D13" s="63">
        <v>0</v>
      </c>
    </row>
    <row r="14" spans="1:4" ht="12.75" customHeight="1">
      <c r="A14" s="62" t="s">
        <v>154</v>
      </c>
      <c r="B14" s="62" t="s">
        <v>155</v>
      </c>
      <c r="C14" s="63">
        <v>69728392</v>
      </c>
      <c r="D14" s="63">
        <v>0</v>
      </c>
    </row>
    <row r="15" spans="1:4" ht="12.75" customHeight="1">
      <c r="A15" s="62" t="s">
        <v>156</v>
      </c>
      <c r="B15" s="62" t="s">
        <v>157</v>
      </c>
      <c r="C15" s="63">
        <v>41718018</v>
      </c>
      <c r="D15" s="63">
        <v>0</v>
      </c>
    </row>
    <row r="16" spans="1:4" ht="12.75" customHeight="1">
      <c r="A16" s="62" t="s">
        <v>158</v>
      </c>
      <c r="B16" s="62" t="s">
        <v>159</v>
      </c>
      <c r="C16" s="63">
        <v>62048134</v>
      </c>
      <c r="D16" s="63">
        <v>0</v>
      </c>
    </row>
    <row r="17" spans="1:4" ht="12.75" customHeight="1">
      <c r="A17" s="62" t="s">
        <v>160</v>
      </c>
      <c r="B17" s="62" t="s">
        <v>161</v>
      </c>
      <c r="C17" s="63">
        <v>1241220123</v>
      </c>
      <c r="D17" s="63">
        <v>0</v>
      </c>
    </row>
    <row r="18" spans="1:4" ht="12.75" customHeight="1">
      <c r="A18" s="62" t="s">
        <v>162</v>
      </c>
      <c r="B18" s="62" t="s">
        <v>163</v>
      </c>
      <c r="C18" s="63">
        <v>75434215</v>
      </c>
      <c r="D18" s="63">
        <v>0</v>
      </c>
    </row>
    <row r="19" spans="1:4" ht="12.75" customHeight="1">
      <c r="A19" s="62" t="s">
        <v>164</v>
      </c>
      <c r="B19" s="62" t="s">
        <v>165</v>
      </c>
      <c r="C19" s="63">
        <v>41780039</v>
      </c>
      <c r="D19" s="63">
        <v>0</v>
      </c>
    </row>
    <row r="20" spans="1:4" ht="12.75" customHeight="1">
      <c r="A20" s="62" t="s">
        <v>166</v>
      </c>
      <c r="B20" s="62" t="s">
        <v>167</v>
      </c>
      <c r="C20" s="63">
        <v>41614746</v>
      </c>
      <c r="D20" s="63">
        <v>0</v>
      </c>
    </row>
    <row r="21" spans="1:4" ht="12.75" customHeight="1">
      <c r="A21" s="62" t="s">
        <v>168</v>
      </c>
      <c r="B21" s="62" t="s">
        <v>169</v>
      </c>
      <c r="C21" s="63">
        <v>60762736</v>
      </c>
      <c r="D21" s="63">
        <v>0</v>
      </c>
    </row>
    <row r="22" spans="1:4" ht="12.75" customHeight="1">
      <c r="A22" s="62" t="s">
        <v>170</v>
      </c>
      <c r="B22" s="62" t="s">
        <v>171</v>
      </c>
      <c r="C22" s="63">
        <v>17344348</v>
      </c>
      <c r="D22" s="63">
        <v>0</v>
      </c>
    </row>
    <row r="23" spans="1:4" ht="12.75" customHeight="1">
      <c r="A23" s="62" t="s">
        <v>172</v>
      </c>
      <c r="B23" s="62" t="s">
        <v>173</v>
      </c>
      <c r="C23" s="63">
        <v>10056154</v>
      </c>
      <c r="D23" s="63">
        <v>0</v>
      </c>
    </row>
    <row r="24" spans="1:4" ht="12.75" customHeight="1">
      <c r="A24" s="62" t="s">
        <v>174</v>
      </c>
      <c r="B24" s="62" t="s">
        <v>175</v>
      </c>
      <c r="C24" s="63">
        <v>65267549</v>
      </c>
      <c r="D24" s="63">
        <v>0</v>
      </c>
    </row>
    <row r="25" spans="1:4" ht="12.75" customHeight="1">
      <c r="A25" s="62" t="s">
        <v>176</v>
      </c>
      <c r="B25" s="62" t="s">
        <v>177</v>
      </c>
      <c r="C25" s="63">
        <v>24346265</v>
      </c>
      <c r="D25" s="63">
        <v>0</v>
      </c>
    </row>
    <row r="26" spans="1:4" ht="12.75" customHeight="1">
      <c r="A26" s="62" t="s">
        <v>178</v>
      </c>
      <c r="B26" s="62" t="s">
        <v>179</v>
      </c>
      <c r="C26" s="63">
        <v>50433120</v>
      </c>
      <c r="D26" s="63">
        <v>0</v>
      </c>
    </row>
    <row r="27" spans="1:4" ht="12.75" customHeight="1">
      <c r="A27" s="62" t="s">
        <v>180</v>
      </c>
      <c r="B27" s="62" t="s">
        <v>181</v>
      </c>
      <c r="C27" s="63">
        <v>1833899</v>
      </c>
      <c r="D27" s="63">
        <v>0</v>
      </c>
    </row>
    <row r="28" spans="1:4" ht="12.75" customHeight="1">
      <c r="A28" s="62" t="s">
        <v>182</v>
      </c>
      <c r="B28" s="62" t="s">
        <v>183</v>
      </c>
      <c r="C28" s="63">
        <v>2820762</v>
      </c>
      <c r="D28" s="63">
        <v>0</v>
      </c>
    </row>
    <row r="29" spans="1:4" ht="12.75" customHeight="1">
      <c r="A29" s="62" t="s">
        <v>184</v>
      </c>
      <c r="B29" s="62" t="s">
        <v>185</v>
      </c>
      <c r="C29" s="63">
        <v>64007031</v>
      </c>
      <c r="D29" s="63">
        <v>0</v>
      </c>
    </row>
    <row r="30" spans="1:4" ht="12.75" customHeight="1">
      <c r="A30" s="62" t="s">
        <v>186</v>
      </c>
      <c r="B30" s="62" t="s">
        <v>187</v>
      </c>
      <c r="C30" s="63">
        <v>3846111421</v>
      </c>
      <c r="D30" s="63">
        <v>0</v>
      </c>
    </row>
    <row r="31" spans="1:4" ht="12.75" customHeight="1">
      <c r="A31" s="62" t="s">
        <v>188</v>
      </c>
      <c r="B31" s="62" t="s">
        <v>189</v>
      </c>
      <c r="C31" s="63">
        <v>46670</v>
      </c>
      <c r="D31" s="63">
        <v>0</v>
      </c>
    </row>
    <row r="32" spans="1:4" ht="12.75" customHeight="1">
      <c r="A32" s="62" t="s">
        <v>190</v>
      </c>
      <c r="B32" s="62" t="s">
        <v>191</v>
      </c>
      <c r="C32" s="63">
        <v>0</v>
      </c>
      <c r="D32" s="63">
        <v>0</v>
      </c>
    </row>
    <row r="33" spans="1:4" ht="12.75" customHeight="1">
      <c r="A33" s="62" t="s">
        <v>192</v>
      </c>
      <c r="B33" s="62" t="s">
        <v>193</v>
      </c>
      <c r="C33" s="63">
        <v>59633</v>
      </c>
      <c r="D33" s="63">
        <v>0</v>
      </c>
    </row>
    <row r="34" spans="1:4" ht="12.75" customHeight="1">
      <c r="A34" s="25" t="s">
        <v>195</v>
      </c>
      <c r="B34" s="62" t="s">
        <v>135</v>
      </c>
      <c r="C34" s="63">
        <v>2267309</v>
      </c>
      <c r="D34" s="63">
        <v>0</v>
      </c>
    </row>
    <row r="35" spans="1:4" ht="12.75" customHeight="1">
      <c r="A35" s="25" t="s">
        <v>196</v>
      </c>
      <c r="B35" s="62" t="s">
        <v>137</v>
      </c>
      <c r="C35" s="63">
        <v>17847</v>
      </c>
      <c r="D35" s="63">
        <v>0</v>
      </c>
    </row>
    <row r="36" spans="1:4" ht="12.75" customHeight="1">
      <c r="A36" s="25" t="s">
        <v>197</v>
      </c>
      <c r="B36" s="62" t="s">
        <v>139</v>
      </c>
      <c r="C36" s="63">
        <v>207975</v>
      </c>
      <c r="D36" s="63">
        <v>0</v>
      </c>
    </row>
    <row r="37" spans="1:4" ht="12.75" customHeight="1">
      <c r="A37" s="25" t="s">
        <v>198</v>
      </c>
      <c r="B37" s="62" t="s">
        <v>141</v>
      </c>
      <c r="C37" s="63">
        <v>23298</v>
      </c>
      <c r="D37" s="63">
        <v>0</v>
      </c>
    </row>
    <row r="38" spans="1:4" ht="12.75" customHeight="1">
      <c r="A38" s="25" t="s">
        <v>199</v>
      </c>
      <c r="B38" s="62" t="s">
        <v>143</v>
      </c>
      <c r="C38" s="63">
        <v>51340197</v>
      </c>
      <c r="D38" s="63">
        <v>0</v>
      </c>
    </row>
    <row r="39" spans="1:4" ht="12.75" customHeight="1">
      <c r="A39" s="25" t="s">
        <v>200</v>
      </c>
      <c r="B39" s="62" t="s">
        <v>145</v>
      </c>
      <c r="C39" s="63">
        <v>2959231</v>
      </c>
      <c r="D39" s="63">
        <v>0</v>
      </c>
    </row>
    <row r="40" spans="1:4" ht="12.75" customHeight="1">
      <c r="A40" s="25" t="s">
        <v>201</v>
      </c>
      <c r="B40" s="62" t="s">
        <v>147</v>
      </c>
      <c r="C40" s="63">
        <v>19844035</v>
      </c>
      <c r="D40" s="63">
        <v>0</v>
      </c>
    </row>
    <row r="41" spans="1:4" ht="12.75" customHeight="1">
      <c r="A41" s="25" t="s">
        <v>202</v>
      </c>
      <c r="B41" s="62" t="s">
        <v>149</v>
      </c>
      <c r="C41" s="63">
        <v>0</v>
      </c>
      <c r="D41" s="63">
        <v>138398</v>
      </c>
    </row>
    <row r="42" spans="1:4" ht="12.75" customHeight="1">
      <c r="A42" s="25" t="s">
        <v>203</v>
      </c>
      <c r="B42" s="62" t="s">
        <v>151</v>
      </c>
      <c r="C42" s="63">
        <v>324086</v>
      </c>
      <c r="D42" s="63">
        <v>0</v>
      </c>
    </row>
    <row r="43" spans="1:4" ht="12.75" customHeight="1">
      <c r="A43" s="25" t="s">
        <v>204</v>
      </c>
      <c r="B43" s="62" t="s">
        <v>153</v>
      </c>
      <c r="C43" s="63">
        <v>35043794</v>
      </c>
      <c r="D43" s="63">
        <v>0</v>
      </c>
    </row>
    <row r="44" spans="1:4" ht="12.75" customHeight="1">
      <c r="A44" s="25" t="s">
        <v>205</v>
      </c>
      <c r="B44" s="62" t="s">
        <v>155</v>
      </c>
      <c r="C44" s="63">
        <v>20560702</v>
      </c>
      <c r="D44" s="63">
        <v>0</v>
      </c>
    </row>
    <row r="45" spans="1:4" ht="12.75" customHeight="1">
      <c r="A45" s="25" t="s">
        <v>206</v>
      </c>
      <c r="B45" s="62" t="s">
        <v>157</v>
      </c>
      <c r="C45" s="63">
        <v>31488472</v>
      </c>
      <c r="D45" s="63">
        <v>0</v>
      </c>
    </row>
    <row r="46" spans="1:4" ht="12.75" customHeight="1">
      <c r="A46" s="25" t="s">
        <v>207</v>
      </c>
      <c r="B46" s="62" t="s">
        <v>159</v>
      </c>
      <c r="C46" s="63">
        <v>15395376</v>
      </c>
      <c r="D46" s="63">
        <v>0</v>
      </c>
    </row>
    <row r="47" spans="1:4" ht="12.75" customHeight="1">
      <c r="A47" s="25" t="s">
        <v>208</v>
      </c>
      <c r="B47" s="62" t="s">
        <v>161</v>
      </c>
      <c r="C47" s="63">
        <v>1233182956</v>
      </c>
      <c r="D47" s="63">
        <v>0</v>
      </c>
    </row>
    <row r="48" spans="1:4" ht="12.75" customHeight="1">
      <c r="A48" s="25" t="s">
        <v>209</v>
      </c>
      <c r="B48" s="62" t="s">
        <v>163</v>
      </c>
      <c r="C48" s="63">
        <v>8928236</v>
      </c>
      <c r="D48" s="63">
        <v>0</v>
      </c>
    </row>
    <row r="49" spans="1:4" ht="12.75" customHeight="1">
      <c r="A49" s="25" t="s">
        <v>210</v>
      </c>
      <c r="B49" s="62" t="s">
        <v>165</v>
      </c>
      <c r="C49" s="63">
        <v>7913734</v>
      </c>
      <c r="D49" s="63">
        <v>0</v>
      </c>
    </row>
    <row r="50" spans="1:4" ht="12.75" customHeight="1">
      <c r="A50" s="25" t="s">
        <v>211</v>
      </c>
      <c r="B50" s="62" t="s">
        <v>167</v>
      </c>
      <c r="C50" s="63">
        <v>4488042</v>
      </c>
      <c r="D50" s="63">
        <v>0</v>
      </c>
    </row>
    <row r="51" spans="1:4" ht="12.75" customHeight="1">
      <c r="A51" s="25" t="s">
        <v>212</v>
      </c>
      <c r="B51" s="62" t="s">
        <v>169</v>
      </c>
      <c r="C51" s="63">
        <v>1987383</v>
      </c>
      <c r="D51" s="63">
        <v>0</v>
      </c>
    </row>
    <row r="52" spans="1:4" ht="12.75" customHeight="1">
      <c r="A52" s="25" t="s">
        <v>213</v>
      </c>
      <c r="B52" s="62" t="s">
        <v>171</v>
      </c>
      <c r="C52" s="63">
        <v>749285</v>
      </c>
      <c r="D52" s="63">
        <v>0</v>
      </c>
    </row>
    <row r="53" spans="1:4" ht="12.75" customHeight="1">
      <c r="A53" s="25" t="s">
        <v>214</v>
      </c>
      <c r="B53" s="62" t="s">
        <v>173</v>
      </c>
      <c r="C53" s="63">
        <v>2532166</v>
      </c>
      <c r="D53" s="63">
        <v>0</v>
      </c>
    </row>
    <row r="54" spans="1:4" ht="12.75" customHeight="1">
      <c r="A54" s="25" t="s">
        <v>215</v>
      </c>
      <c r="B54" s="62" t="s">
        <v>175</v>
      </c>
      <c r="C54" s="63">
        <v>21646038</v>
      </c>
      <c r="D54" s="63">
        <v>0</v>
      </c>
    </row>
    <row r="55" spans="1:4" ht="12.75" customHeight="1">
      <c r="A55" s="25" t="s">
        <v>216</v>
      </c>
      <c r="B55" s="62" t="s">
        <v>177</v>
      </c>
      <c r="C55" s="63">
        <v>957632</v>
      </c>
      <c r="D55" s="63">
        <v>0</v>
      </c>
    </row>
    <row r="56" spans="1:4" ht="12.75" customHeight="1">
      <c r="A56" s="25" t="s">
        <v>217</v>
      </c>
      <c r="B56" s="62" t="s">
        <v>179</v>
      </c>
      <c r="C56" s="63">
        <v>1847169</v>
      </c>
      <c r="D56" s="63">
        <v>0</v>
      </c>
    </row>
    <row r="57" spans="1:4" ht="12.75" customHeight="1">
      <c r="A57" s="25" t="s">
        <v>218</v>
      </c>
      <c r="B57" s="62" t="s">
        <v>181</v>
      </c>
      <c r="C57" s="63">
        <v>143296</v>
      </c>
      <c r="D57" s="63">
        <v>0</v>
      </c>
    </row>
    <row r="58" spans="1:4" ht="12.75" customHeight="1">
      <c r="A58" s="25" t="s">
        <v>219</v>
      </c>
      <c r="B58" s="62" t="s">
        <v>183</v>
      </c>
      <c r="C58" s="63">
        <v>190636</v>
      </c>
      <c r="D58" s="63">
        <v>0</v>
      </c>
    </row>
    <row r="59" spans="1:4" ht="12.75" customHeight="1">
      <c r="A59" s="25" t="s">
        <v>220</v>
      </c>
      <c r="B59" s="62" t="s">
        <v>185</v>
      </c>
      <c r="C59" s="63">
        <v>380985</v>
      </c>
      <c r="D59" s="63">
        <v>0</v>
      </c>
    </row>
    <row r="60" spans="1:4" ht="12.75" customHeight="1">
      <c r="A60" s="25" t="s">
        <v>221</v>
      </c>
      <c r="B60" s="62" t="s">
        <v>187</v>
      </c>
      <c r="C60" s="63">
        <v>5565050</v>
      </c>
      <c r="D60" s="63">
        <v>0</v>
      </c>
    </row>
    <row r="61" spans="1:4" ht="12.75" customHeight="1">
      <c r="A61" s="25" t="s">
        <v>222</v>
      </c>
      <c r="B61" s="62" t="s">
        <v>223</v>
      </c>
      <c r="C61" s="63">
        <v>10969376</v>
      </c>
      <c r="D61" s="63">
        <v>0</v>
      </c>
    </row>
    <row r="62" spans="1:4" ht="12.75" customHeight="1">
      <c r="A62" s="25" t="s">
        <v>224</v>
      </c>
      <c r="B62" s="62" t="s">
        <v>225</v>
      </c>
      <c r="C62" s="63">
        <v>1474750</v>
      </c>
      <c r="D62" s="63">
        <v>0</v>
      </c>
    </row>
    <row r="63" spans="1:4" ht="12.75" customHeight="1">
      <c r="A63" s="25" t="s">
        <v>226</v>
      </c>
      <c r="B63" s="62" t="s">
        <v>227</v>
      </c>
      <c r="C63" s="63">
        <v>4026017</v>
      </c>
      <c r="D63" s="63">
        <v>0</v>
      </c>
    </row>
    <row r="64" spans="1:4" ht="12.75" customHeight="1">
      <c r="A64" s="25" t="s">
        <v>228</v>
      </c>
      <c r="B64" s="62" t="s">
        <v>229</v>
      </c>
      <c r="C64" s="63">
        <v>1767721</v>
      </c>
      <c r="D64" s="63">
        <v>0</v>
      </c>
    </row>
    <row r="65" spans="1:4" ht="12.75" customHeight="1">
      <c r="A65" s="25" t="s">
        <v>230</v>
      </c>
      <c r="B65" s="62" t="s">
        <v>231</v>
      </c>
      <c r="C65" s="63">
        <v>3694105</v>
      </c>
      <c r="D65" s="63">
        <v>0</v>
      </c>
    </row>
    <row r="66" spans="1:4" ht="12.75" customHeight="1">
      <c r="A66" s="25" t="s">
        <v>232</v>
      </c>
      <c r="B66" s="62" t="s">
        <v>233</v>
      </c>
      <c r="C66" s="63">
        <v>496386</v>
      </c>
      <c r="D66" s="63">
        <v>0</v>
      </c>
    </row>
    <row r="67" spans="1:4" ht="12.75" customHeight="1">
      <c r="A67" s="25" t="s">
        <v>234</v>
      </c>
      <c r="B67" s="62" t="s">
        <v>235</v>
      </c>
      <c r="C67" s="63">
        <v>6875643</v>
      </c>
      <c r="D67" s="63">
        <v>0</v>
      </c>
    </row>
    <row r="68" spans="1:4" ht="12.75" customHeight="1">
      <c r="A68" s="25" t="s">
        <v>236</v>
      </c>
      <c r="B68" s="62" t="s">
        <v>237</v>
      </c>
      <c r="C68" s="63">
        <v>2135635</v>
      </c>
      <c r="D68" s="63">
        <v>0</v>
      </c>
    </row>
    <row r="69" spans="1:4" ht="12.75" customHeight="1">
      <c r="A69" s="25" t="s">
        <v>238</v>
      </c>
      <c r="B69" s="62" t="s">
        <v>239</v>
      </c>
      <c r="C69" s="63">
        <v>146662</v>
      </c>
      <c r="D69" s="63">
        <v>0</v>
      </c>
    </row>
    <row r="70" spans="1:4" ht="12.75" customHeight="1">
      <c r="A70" s="25" t="s">
        <v>240</v>
      </c>
      <c r="B70" s="62" t="s">
        <v>189</v>
      </c>
      <c r="C70" s="63">
        <v>0</v>
      </c>
      <c r="D70" s="63">
        <v>0</v>
      </c>
    </row>
    <row r="71" spans="1:4" ht="12.75" customHeight="1">
      <c r="A71" s="25" t="s">
        <v>241</v>
      </c>
      <c r="B71" s="62" t="s">
        <v>242</v>
      </c>
      <c r="C71" s="63">
        <v>3095391</v>
      </c>
      <c r="D71" s="63">
        <v>0</v>
      </c>
    </row>
    <row r="72" spans="1:4" ht="12.75" customHeight="1">
      <c r="A72" s="25" t="s">
        <v>243</v>
      </c>
      <c r="B72" s="62" t="s">
        <v>244</v>
      </c>
      <c r="C72" s="63">
        <v>0</v>
      </c>
      <c r="D72" s="63">
        <v>13815</v>
      </c>
    </row>
    <row r="73" spans="1:4" ht="12.75" customHeight="1">
      <c r="A73" s="25" t="s">
        <v>245</v>
      </c>
      <c r="B73" s="62" t="s">
        <v>246</v>
      </c>
      <c r="C73" s="63">
        <v>247718</v>
      </c>
      <c r="D73" s="63">
        <v>0</v>
      </c>
    </row>
    <row r="74" spans="1:4" ht="12.75" customHeight="1">
      <c r="A74" s="25" t="s">
        <v>247</v>
      </c>
      <c r="B74" s="62" t="s">
        <v>248</v>
      </c>
      <c r="C74" s="63">
        <v>774821</v>
      </c>
      <c r="D74" s="63">
        <v>0</v>
      </c>
    </row>
    <row r="75" spans="1:4" ht="12.75" customHeight="1">
      <c r="A75" s="25" t="s">
        <v>249</v>
      </c>
      <c r="B75" s="62" t="s">
        <v>250</v>
      </c>
      <c r="C75" s="63">
        <v>1445959</v>
      </c>
      <c r="D75" s="63">
        <v>0</v>
      </c>
    </row>
    <row r="76" spans="1:4" ht="12.75" customHeight="1">
      <c r="A76" s="25" t="s">
        <v>251</v>
      </c>
      <c r="B76" s="62" t="s">
        <v>252</v>
      </c>
      <c r="C76" s="63">
        <v>289806</v>
      </c>
      <c r="D76" s="63">
        <v>0</v>
      </c>
    </row>
    <row r="77" spans="1:4" ht="12.75" customHeight="1">
      <c r="A77" s="25" t="s">
        <v>253</v>
      </c>
      <c r="B77" s="62" t="s">
        <v>254</v>
      </c>
      <c r="C77" s="63">
        <v>122564</v>
      </c>
      <c r="D77" s="63">
        <v>0</v>
      </c>
    </row>
    <row r="78" spans="1:4" ht="12.75" customHeight="1">
      <c r="A78" s="25" t="s">
        <v>255</v>
      </c>
      <c r="B78" s="62" t="s">
        <v>256</v>
      </c>
      <c r="C78" s="63">
        <v>828847</v>
      </c>
      <c r="D78" s="63">
        <v>0</v>
      </c>
    </row>
    <row r="79" spans="1:4" ht="12.75" customHeight="1">
      <c r="A79" s="25" t="s">
        <v>257</v>
      </c>
      <c r="B79" s="62" t="s">
        <v>258</v>
      </c>
      <c r="C79" s="63">
        <v>149911</v>
      </c>
      <c r="D79" s="63">
        <v>0</v>
      </c>
    </row>
    <row r="80" spans="1:4" ht="12.75" customHeight="1">
      <c r="A80" s="25" t="s">
        <v>259</v>
      </c>
      <c r="B80" s="62" t="s">
        <v>260</v>
      </c>
      <c r="C80" s="63">
        <v>10377380</v>
      </c>
      <c r="D80" s="63">
        <v>0</v>
      </c>
    </row>
    <row r="81" spans="1:4" ht="12.75" customHeight="1">
      <c r="A81" s="25" t="s">
        <v>261</v>
      </c>
      <c r="B81" s="62" t="s">
        <v>262</v>
      </c>
      <c r="C81" s="63">
        <v>2081533</v>
      </c>
      <c r="D81" s="63">
        <v>0</v>
      </c>
    </row>
    <row r="82" spans="1:4" ht="12.75" customHeight="1">
      <c r="A82" s="25" t="s">
        <v>263</v>
      </c>
      <c r="B82" s="62" t="s">
        <v>264</v>
      </c>
      <c r="C82" s="63">
        <v>70113</v>
      </c>
      <c r="D82" s="63">
        <v>0</v>
      </c>
    </row>
    <row r="83" spans="1:4" ht="12.75" customHeight="1">
      <c r="A83" s="25" t="s">
        <v>265</v>
      </c>
      <c r="B83" s="62" t="s">
        <v>266</v>
      </c>
      <c r="C83" s="63">
        <v>4584</v>
      </c>
      <c r="D83" s="63">
        <v>0</v>
      </c>
    </row>
    <row r="84" spans="1:4" ht="12.75" customHeight="1">
      <c r="A84" s="25" t="s">
        <v>267</v>
      </c>
      <c r="B84" s="62" t="s">
        <v>268</v>
      </c>
      <c r="C84" s="63">
        <v>2097494</v>
      </c>
      <c r="D84" s="63">
        <v>0</v>
      </c>
    </row>
    <row r="85" spans="1:4" ht="12.75" customHeight="1">
      <c r="A85" s="25" t="s">
        <v>269</v>
      </c>
      <c r="B85" s="62" t="s">
        <v>270</v>
      </c>
      <c r="C85" s="63">
        <v>2420399</v>
      </c>
      <c r="D85" s="63">
        <v>0</v>
      </c>
    </row>
    <row r="86" spans="1:4" ht="12.75" customHeight="1">
      <c r="A86" s="25" t="s">
        <v>271</v>
      </c>
      <c r="B86" s="62" t="s">
        <v>191</v>
      </c>
      <c r="C86" s="63">
        <v>761968</v>
      </c>
      <c r="D86" s="63">
        <v>0</v>
      </c>
    </row>
    <row r="87" spans="1:4" ht="12.75" customHeight="1">
      <c r="A87" s="25" t="s">
        <v>272</v>
      </c>
      <c r="B87" s="62" t="s">
        <v>273</v>
      </c>
      <c r="C87" s="63">
        <v>464361</v>
      </c>
      <c r="D87" s="63">
        <v>0</v>
      </c>
    </row>
    <row r="88" spans="1:4" ht="12.75" customHeight="1">
      <c r="A88" s="25" t="s">
        <v>274</v>
      </c>
      <c r="B88" s="62" t="s">
        <v>275</v>
      </c>
      <c r="C88" s="63">
        <v>1209116</v>
      </c>
      <c r="D88" s="63">
        <v>0</v>
      </c>
    </row>
    <row r="89" spans="1:4" ht="12.75" customHeight="1">
      <c r="A89" s="25" t="s">
        <v>276</v>
      </c>
      <c r="B89" s="62" t="s">
        <v>277</v>
      </c>
      <c r="C89" s="63">
        <v>2449223</v>
      </c>
      <c r="D89" s="63">
        <v>0</v>
      </c>
    </row>
    <row r="90" spans="1:4" ht="12.75" customHeight="1">
      <c r="A90" s="25" t="s">
        <v>278</v>
      </c>
      <c r="B90" s="62" t="s">
        <v>279</v>
      </c>
      <c r="C90" s="63">
        <v>3511319</v>
      </c>
      <c r="D90" s="63">
        <v>0</v>
      </c>
    </row>
    <row r="91" spans="1:4" ht="12.75" customHeight="1">
      <c r="A91" s="25" t="s">
        <v>280</v>
      </c>
      <c r="B91" s="62" t="s">
        <v>281</v>
      </c>
      <c r="C91" s="63">
        <v>1338982</v>
      </c>
      <c r="D91" s="63">
        <v>0</v>
      </c>
    </row>
    <row r="92" spans="1:4" ht="12.75" customHeight="1">
      <c r="A92" s="25" t="s">
        <v>282</v>
      </c>
      <c r="B92" s="62" t="s">
        <v>283</v>
      </c>
      <c r="C92" s="63">
        <v>592975</v>
      </c>
      <c r="D92" s="63">
        <v>0</v>
      </c>
    </row>
    <row r="93" spans="1:4" ht="12.75" customHeight="1">
      <c r="A93" s="25" t="s">
        <v>284</v>
      </c>
      <c r="B93" s="62" t="s">
        <v>285</v>
      </c>
      <c r="C93" s="63">
        <v>2054033</v>
      </c>
      <c r="D93" s="63">
        <v>0</v>
      </c>
    </row>
    <row r="94" spans="1:4" ht="12.75" customHeight="1">
      <c r="A94" s="25" t="s">
        <v>286</v>
      </c>
      <c r="B94" s="62" t="s">
        <v>287</v>
      </c>
      <c r="C94" s="63">
        <v>1177594</v>
      </c>
      <c r="D94" s="63">
        <v>0</v>
      </c>
    </row>
    <row r="95" spans="1:4" ht="12.75" customHeight="1">
      <c r="A95" s="25" t="s">
        <v>288</v>
      </c>
      <c r="B95" s="62" t="s">
        <v>193</v>
      </c>
      <c r="C95" s="63">
        <v>2595687</v>
      </c>
      <c r="D95" s="63">
        <v>0</v>
      </c>
    </row>
    <row r="96" spans="1:4" ht="12.75" customHeight="1">
      <c r="A96" s="25" t="s">
        <v>289</v>
      </c>
      <c r="B96" s="62" t="s">
        <v>290</v>
      </c>
      <c r="C96" s="63">
        <v>3066770</v>
      </c>
      <c r="D96" s="63">
        <v>0</v>
      </c>
    </row>
    <row r="97" spans="1:4" ht="12.75" customHeight="1">
      <c r="A97" s="25" t="s">
        <v>291</v>
      </c>
      <c r="B97" s="62" t="s">
        <v>292</v>
      </c>
      <c r="C97" s="63">
        <v>152362</v>
      </c>
      <c r="D97" s="63">
        <v>0</v>
      </c>
    </row>
    <row r="98" spans="1:4" ht="12.75" customHeight="1">
      <c r="A98" s="25" t="s">
        <v>293</v>
      </c>
      <c r="B98" s="62" t="s">
        <v>294</v>
      </c>
      <c r="C98" s="63">
        <v>105447</v>
      </c>
      <c r="D98" s="63">
        <v>0</v>
      </c>
    </row>
    <row r="99" spans="1:4" ht="12.75" customHeight="1">
      <c r="A99" s="25" t="s">
        <v>295</v>
      </c>
      <c r="B99" s="62" t="s">
        <v>296</v>
      </c>
      <c r="C99" s="63">
        <v>129447</v>
      </c>
      <c r="D99" s="63">
        <v>0</v>
      </c>
    </row>
    <row r="100" spans="1:4" ht="12.75" customHeight="1">
      <c r="A100" s="25" t="s">
        <v>297</v>
      </c>
      <c r="B100" s="62" t="s">
        <v>298</v>
      </c>
      <c r="C100" s="63">
        <v>11580</v>
      </c>
      <c r="D100" s="63">
        <v>0</v>
      </c>
    </row>
    <row r="101" spans="1:4" ht="12.75" customHeight="1">
      <c r="A101" s="25" t="s">
        <v>299</v>
      </c>
      <c r="B101" s="62" t="s">
        <v>300</v>
      </c>
      <c r="C101" s="63">
        <v>985077</v>
      </c>
      <c r="D101" s="63">
        <v>0</v>
      </c>
    </row>
    <row r="102" spans="1:4" ht="12.75" customHeight="1">
      <c r="A102" s="25" t="s">
        <v>301</v>
      </c>
      <c r="B102" s="62" t="s">
        <v>302</v>
      </c>
      <c r="C102" s="63">
        <v>0</v>
      </c>
      <c r="D102" s="63">
        <v>0</v>
      </c>
    </row>
    <row r="103" spans="1:4" ht="12.75" customHeight="1">
      <c r="A103" s="25" t="s">
        <v>304</v>
      </c>
      <c r="B103" s="62" t="s">
        <v>135</v>
      </c>
      <c r="C103" s="63">
        <v>1866842</v>
      </c>
      <c r="D103" s="63">
        <v>0</v>
      </c>
    </row>
    <row r="104" spans="1:4" ht="12.75" customHeight="1">
      <c r="A104" s="25" t="s">
        <v>305</v>
      </c>
      <c r="B104" s="62" t="s">
        <v>137</v>
      </c>
      <c r="C104" s="63">
        <v>797427</v>
      </c>
      <c r="D104" s="63">
        <v>0</v>
      </c>
    </row>
    <row r="105" spans="1:4" ht="12.75" customHeight="1">
      <c r="A105" s="25" t="s">
        <v>306</v>
      </c>
      <c r="B105" s="62" t="s">
        <v>139</v>
      </c>
      <c r="C105" s="63">
        <v>615132</v>
      </c>
      <c r="D105" s="63">
        <v>0</v>
      </c>
    </row>
    <row r="106" spans="1:4" ht="12.75" customHeight="1">
      <c r="A106" s="25" t="s">
        <v>307</v>
      </c>
      <c r="B106" s="62" t="s">
        <v>141</v>
      </c>
      <c r="C106" s="63">
        <v>14859</v>
      </c>
      <c r="D106" s="63">
        <v>0</v>
      </c>
    </row>
    <row r="107" spans="1:4" ht="12.75" customHeight="1">
      <c r="A107" s="25" t="s">
        <v>308</v>
      </c>
      <c r="B107" s="62" t="s">
        <v>143</v>
      </c>
      <c r="C107" s="63">
        <v>834424</v>
      </c>
      <c r="D107" s="63">
        <v>0</v>
      </c>
    </row>
    <row r="108" spans="1:4" ht="12.75" customHeight="1">
      <c r="A108" s="25" t="s">
        <v>309</v>
      </c>
      <c r="B108" s="62" t="s">
        <v>145</v>
      </c>
      <c r="C108" s="63">
        <v>974585</v>
      </c>
      <c r="D108" s="63">
        <v>0</v>
      </c>
    </row>
    <row r="109" spans="1:4" ht="12.75" customHeight="1">
      <c r="A109" s="25" t="s">
        <v>310</v>
      </c>
      <c r="B109" s="62" t="s">
        <v>147</v>
      </c>
      <c r="C109" s="63">
        <v>44877</v>
      </c>
      <c r="D109" s="63">
        <v>0</v>
      </c>
    </row>
    <row r="110" spans="1:4" ht="12.75" customHeight="1">
      <c r="A110" s="25" t="s">
        <v>311</v>
      </c>
      <c r="B110" s="62" t="s">
        <v>149</v>
      </c>
      <c r="C110" s="63">
        <v>11855881</v>
      </c>
      <c r="D110" s="63">
        <v>0</v>
      </c>
    </row>
    <row r="111" spans="1:4" ht="12.75" customHeight="1">
      <c r="A111" s="25" t="s">
        <v>312</v>
      </c>
      <c r="B111" s="62" t="s">
        <v>151</v>
      </c>
      <c r="C111" s="63">
        <v>1533079</v>
      </c>
      <c r="D111" s="63">
        <v>0</v>
      </c>
    </row>
    <row r="112" spans="1:4" ht="12.75" customHeight="1">
      <c r="A112" s="25" t="s">
        <v>313</v>
      </c>
      <c r="B112" s="62" t="s">
        <v>153</v>
      </c>
      <c r="C112" s="63">
        <v>2167152</v>
      </c>
      <c r="D112" s="63">
        <v>0</v>
      </c>
    </row>
    <row r="113" spans="1:4" ht="12.75" customHeight="1">
      <c r="A113" s="25" t="s">
        <v>314</v>
      </c>
      <c r="B113" s="62" t="s">
        <v>155</v>
      </c>
      <c r="C113" s="63">
        <v>6562895</v>
      </c>
      <c r="D113" s="63">
        <v>0</v>
      </c>
    </row>
    <row r="114" spans="1:4" ht="12.75" customHeight="1">
      <c r="A114" s="25" t="s">
        <v>315</v>
      </c>
      <c r="B114" s="62" t="s">
        <v>157</v>
      </c>
      <c r="C114" s="63">
        <v>25606298</v>
      </c>
      <c r="D114" s="63">
        <v>0</v>
      </c>
    </row>
    <row r="115" spans="1:4" ht="12.75" customHeight="1">
      <c r="A115" s="25" t="s">
        <v>316</v>
      </c>
      <c r="B115" s="62" t="s">
        <v>159</v>
      </c>
      <c r="C115" s="63">
        <v>33622962</v>
      </c>
      <c r="D115" s="63">
        <v>0</v>
      </c>
    </row>
    <row r="116" spans="1:4" ht="12.75" customHeight="1">
      <c r="A116" s="25" t="s">
        <v>317</v>
      </c>
      <c r="B116" s="62" t="s">
        <v>161</v>
      </c>
      <c r="C116" s="63">
        <v>71997415</v>
      </c>
      <c r="D116" s="63">
        <v>0</v>
      </c>
    </row>
    <row r="117" spans="1:4" ht="12.75" customHeight="1">
      <c r="A117" s="25" t="s">
        <v>318</v>
      </c>
      <c r="B117" s="62" t="s">
        <v>163</v>
      </c>
      <c r="C117" s="63">
        <v>3894367</v>
      </c>
      <c r="D117" s="63">
        <v>0</v>
      </c>
    </row>
    <row r="118" spans="1:4" ht="12.75" customHeight="1">
      <c r="A118" s="25" t="s">
        <v>319</v>
      </c>
      <c r="B118" s="62" t="s">
        <v>165</v>
      </c>
      <c r="C118" s="63">
        <v>337610</v>
      </c>
      <c r="D118" s="63">
        <v>0</v>
      </c>
    </row>
    <row r="119" spans="1:4" ht="12.75" customHeight="1">
      <c r="A119" s="25" t="s">
        <v>320</v>
      </c>
      <c r="B119" s="62" t="s">
        <v>167</v>
      </c>
      <c r="C119" s="63">
        <v>425139</v>
      </c>
      <c r="D119" s="63">
        <v>0</v>
      </c>
    </row>
    <row r="120" spans="1:4" ht="12.75" customHeight="1">
      <c r="A120" s="25" t="s">
        <v>321</v>
      </c>
      <c r="B120" s="62" t="s">
        <v>169</v>
      </c>
      <c r="C120" s="63">
        <v>8613606</v>
      </c>
      <c r="D120" s="63">
        <v>0</v>
      </c>
    </row>
    <row r="121" spans="1:4" ht="12.75" customHeight="1">
      <c r="A121" s="25" t="s">
        <v>322</v>
      </c>
      <c r="B121" s="62" t="s">
        <v>171</v>
      </c>
      <c r="C121" s="63">
        <v>815203</v>
      </c>
      <c r="D121" s="63">
        <v>0</v>
      </c>
    </row>
    <row r="122" spans="1:4" ht="12.75" customHeight="1">
      <c r="A122" s="25" t="s">
        <v>323</v>
      </c>
      <c r="B122" s="62" t="s">
        <v>173</v>
      </c>
      <c r="C122" s="63">
        <v>148686</v>
      </c>
      <c r="D122" s="63">
        <v>0</v>
      </c>
    </row>
    <row r="123" spans="1:4" ht="12.75" customHeight="1">
      <c r="A123" s="25" t="s">
        <v>324</v>
      </c>
      <c r="B123" s="62" t="s">
        <v>175</v>
      </c>
      <c r="C123" s="63">
        <v>12799181</v>
      </c>
      <c r="D123" s="63">
        <v>0</v>
      </c>
    </row>
    <row r="124" spans="1:4" ht="12.75" customHeight="1">
      <c r="A124" s="25" t="s">
        <v>325</v>
      </c>
      <c r="B124" s="62" t="s">
        <v>177</v>
      </c>
      <c r="C124" s="63">
        <v>5761878</v>
      </c>
      <c r="D124" s="63">
        <v>0</v>
      </c>
    </row>
    <row r="125" spans="1:4" ht="12.75" customHeight="1">
      <c r="A125" s="25" t="s">
        <v>326</v>
      </c>
      <c r="B125" s="62" t="s">
        <v>179</v>
      </c>
      <c r="C125" s="63">
        <v>398643</v>
      </c>
      <c r="D125" s="63">
        <v>0</v>
      </c>
    </row>
    <row r="126" spans="1:4" ht="12.75" customHeight="1">
      <c r="A126" s="25" t="s">
        <v>327</v>
      </c>
      <c r="B126" s="62" t="s">
        <v>181</v>
      </c>
      <c r="C126" s="63">
        <v>1221008</v>
      </c>
      <c r="D126" s="63">
        <v>0</v>
      </c>
    </row>
    <row r="127" spans="1:4" ht="12.75" customHeight="1">
      <c r="A127" s="25" t="s">
        <v>328</v>
      </c>
      <c r="B127" s="62" t="s">
        <v>183</v>
      </c>
      <c r="C127" s="63">
        <v>174134</v>
      </c>
      <c r="D127" s="63">
        <v>0</v>
      </c>
    </row>
    <row r="128" spans="1:4" ht="12.75" customHeight="1">
      <c r="A128" s="25" t="s">
        <v>329</v>
      </c>
      <c r="B128" s="62" t="s">
        <v>185</v>
      </c>
      <c r="C128" s="63">
        <v>542275</v>
      </c>
      <c r="D128" s="63">
        <v>0</v>
      </c>
    </row>
    <row r="129" spans="1:4" ht="12.75" customHeight="1">
      <c r="A129" s="25" t="s">
        <v>330</v>
      </c>
      <c r="B129" s="62" t="s">
        <v>187</v>
      </c>
      <c r="C129" s="63">
        <v>72684951</v>
      </c>
      <c r="D129" s="63">
        <v>0</v>
      </c>
    </row>
    <row r="130" spans="1:4" ht="12.75" customHeight="1">
      <c r="A130" s="25" t="s">
        <v>331</v>
      </c>
      <c r="B130" s="62" t="s">
        <v>223</v>
      </c>
      <c r="C130" s="63">
        <v>23868556</v>
      </c>
      <c r="D130" s="63">
        <v>0</v>
      </c>
    </row>
    <row r="131" spans="1:4" ht="12.75" customHeight="1">
      <c r="A131" s="25" t="s">
        <v>332</v>
      </c>
      <c r="B131" s="62" t="s">
        <v>225</v>
      </c>
      <c r="C131" s="63">
        <v>260130</v>
      </c>
      <c r="D131" s="63">
        <v>0</v>
      </c>
    </row>
    <row r="132" spans="1:4" ht="12.75" customHeight="1">
      <c r="A132" s="25" t="s">
        <v>333</v>
      </c>
      <c r="B132" s="62" t="s">
        <v>227</v>
      </c>
      <c r="C132" s="63">
        <v>58548524</v>
      </c>
      <c r="D132" s="63">
        <v>0</v>
      </c>
    </row>
    <row r="133" spans="1:4" ht="12.75" customHeight="1">
      <c r="A133" s="25" t="s">
        <v>334</v>
      </c>
      <c r="B133" s="62" t="s">
        <v>229</v>
      </c>
      <c r="C133" s="63">
        <v>21734825</v>
      </c>
      <c r="D133" s="63">
        <v>0</v>
      </c>
    </row>
    <row r="134" spans="1:4" ht="12.75" customHeight="1">
      <c r="A134" s="25" t="s">
        <v>335</v>
      </c>
      <c r="B134" s="62" t="s">
        <v>231</v>
      </c>
      <c r="C134" s="63">
        <v>43012258</v>
      </c>
      <c r="D134" s="63">
        <v>0</v>
      </c>
    </row>
    <row r="135" spans="1:4" ht="12.75" customHeight="1">
      <c r="A135" s="25" t="s">
        <v>336</v>
      </c>
      <c r="B135" s="62" t="s">
        <v>233</v>
      </c>
      <c r="C135" s="63">
        <v>9743991</v>
      </c>
      <c r="D135" s="63">
        <v>0</v>
      </c>
    </row>
    <row r="136" spans="1:4" ht="12.75" customHeight="1">
      <c r="A136" s="25" t="s">
        <v>337</v>
      </c>
      <c r="B136" s="62" t="s">
        <v>235</v>
      </c>
      <c r="C136" s="63">
        <v>41146464</v>
      </c>
      <c r="D136" s="63">
        <v>0</v>
      </c>
    </row>
    <row r="137" spans="1:4" ht="12.75" customHeight="1">
      <c r="A137" s="25" t="s">
        <v>338</v>
      </c>
      <c r="B137" s="62" t="s">
        <v>237</v>
      </c>
      <c r="C137" s="63">
        <v>7094132</v>
      </c>
      <c r="D137" s="63">
        <v>0</v>
      </c>
    </row>
    <row r="138" spans="1:4" ht="12.75" customHeight="1">
      <c r="A138" s="25" t="s">
        <v>339</v>
      </c>
      <c r="B138" s="62" t="s">
        <v>239</v>
      </c>
      <c r="C138" s="63">
        <v>31883978</v>
      </c>
      <c r="D138" s="63">
        <v>0</v>
      </c>
    </row>
    <row r="139" spans="1:4" ht="12.75" customHeight="1">
      <c r="A139" s="25" t="s">
        <v>340</v>
      </c>
      <c r="B139" s="62" t="s">
        <v>189</v>
      </c>
      <c r="C139" s="63">
        <v>17324470</v>
      </c>
      <c r="D139" s="63">
        <v>0</v>
      </c>
    </row>
    <row r="140" spans="1:4" ht="12.75" customHeight="1">
      <c r="A140" s="25" t="s">
        <v>341</v>
      </c>
      <c r="B140" s="62" t="s">
        <v>242</v>
      </c>
      <c r="C140" s="63">
        <v>11084270</v>
      </c>
      <c r="D140" s="63">
        <v>0</v>
      </c>
    </row>
    <row r="141" spans="1:4" ht="12.75" customHeight="1">
      <c r="A141" s="25" t="s">
        <v>342</v>
      </c>
      <c r="B141" s="62" t="s">
        <v>244</v>
      </c>
      <c r="C141" s="63">
        <v>21623308</v>
      </c>
      <c r="D141" s="63">
        <v>0</v>
      </c>
    </row>
    <row r="142" spans="1:4" ht="12.75" customHeight="1">
      <c r="A142" s="25" t="s">
        <v>343</v>
      </c>
      <c r="B142" s="62" t="s">
        <v>246</v>
      </c>
      <c r="C142" s="63">
        <v>7888753</v>
      </c>
      <c r="D142" s="63">
        <v>0</v>
      </c>
    </row>
    <row r="143" spans="1:4" ht="12.75" customHeight="1">
      <c r="A143" s="25" t="s">
        <v>344</v>
      </c>
      <c r="B143" s="62" t="s">
        <v>248</v>
      </c>
      <c r="C143" s="63">
        <v>16797219</v>
      </c>
      <c r="D143" s="63">
        <v>0</v>
      </c>
    </row>
    <row r="144" spans="1:4" ht="12.75" customHeight="1">
      <c r="A144" s="25" t="s">
        <v>345</v>
      </c>
      <c r="B144" s="62" t="s">
        <v>250</v>
      </c>
      <c r="C144" s="63">
        <v>8086134</v>
      </c>
      <c r="D144" s="63">
        <v>0</v>
      </c>
    </row>
    <row r="145" spans="1:4" ht="12.75" customHeight="1">
      <c r="A145" s="25" t="s">
        <v>346</v>
      </c>
      <c r="B145" s="62" t="s">
        <v>252</v>
      </c>
      <c r="C145" s="63">
        <v>19275912</v>
      </c>
      <c r="D145" s="63">
        <v>0</v>
      </c>
    </row>
    <row r="146" spans="1:4" ht="12.75" customHeight="1">
      <c r="A146" s="25" t="s">
        <v>347</v>
      </c>
      <c r="B146" s="62" t="s">
        <v>254</v>
      </c>
      <c r="C146" s="63">
        <v>35729428</v>
      </c>
      <c r="D146" s="63">
        <v>0</v>
      </c>
    </row>
    <row r="147" spans="1:4" ht="12.75" customHeight="1">
      <c r="A147" s="25" t="s">
        <v>348</v>
      </c>
      <c r="B147" s="62" t="s">
        <v>256</v>
      </c>
      <c r="C147" s="63">
        <v>18979321</v>
      </c>
      <c r="D147" s="63">
        <v>0</v>
      </c>
    </row>
    <row r="148" spans="1:4" ht="12.75" customHeight="1">
      <c r="A148" s="25" t="s">
        <v>349</v>
      </c>
      <c r="B148" s="62" t="s">
        <v>258</v>
      </c>
      <c r="C148" s="63">
        <v>15601784</v>
      </c>
      <c r="D148" s="63">
        <v>0</v>
      </c>
    </row>
    <row r="149" spans="1:4" ht="12.75" customHeight="1">
      <c r="A149" s="25" t="s">
        <v>350</v>
      </c>
      <c r="B149" s="62" t="s">
        <v>260</v>
      </c>
      <c r="C149" s="63">
        <v>11829140</v>
      </c>
      <c r="D149" s="63">
        <v>0</v>
      </c>
    </row>
    <row r="150" spans="1:4" ht="12.75" customHeight="1">
      <c r="A150" s="25" t="s">
        <v>351</v>
      </c>
      <c r="B150" s="62" t="s">
        <v>262</v>
      </c>
      <c r="C150" s="63">
        <v>10008447</v>
      </c>
      <c r="D150" s="63">
        <v>0</v>
      </c>
    </row>
    <row r="151" spans="1:4" ht="12.75" customHeight="1">
      <c r="A151" s="25" t="s">
        <v>352</v>
      </c>
      <c r="B151" s="62" t="s">
        <v>264</v>
      </c>
      <c r="C151" s="63">
        <v>12474460</v>
      </c>
      <c r="D151" s="63">
        <v>0</v>
      </c>
    </row>
    <row r="152" spans="1:4" ht="12.75" customHeight="1">
      <c r="A152" s="25" t="s">
        <v>353</v>
      </c>
      <c r="B152" s="62" t="s">
        <v>266</v>
      </c>
      <c r="C152" s="63">
        <v>31729015</v>
      </c>
      <c r="D152" s="63">
        <v>0</v>
      </c>
    </row>
    <row r="153" spans="1:4" ht="12.75" customHeight="1">
      <c r="A153" s="25" t="s">
        <v>354</v>
      </c>
      <c r="B153" s="62" t="s">
        <v>268</v>
      </c>
      <c r="C153" s="63">
        <v>18744275</v>
      </c>
      <c r="D153" s="63">
        <v>0</v>
      </c>
    </row>
    <row r="154" spans="1:4" ht="12.75" customHeight="1">
      <c r="A154" s="25" t="s">
        <v>355</v>
      </c>
      <c r="B154" s="62" t="s">
        <v>270</v>
      </c>
      <c r="C154" s="63">
        <v>13998604</v>
      </c>
      <c r="D154" s="63">
        <v>0</v>
      </c>
    </row>
    <row r="155" spans="1:4" ht="12.75" customHeight="1">
      <c r="A155" s="25" t="s">
        <v>356</v>
      </c>
      <c r="B155" s="62" t="s">
        <v>191</v>
      </c>
      <c r="C155" s="63">
        <v>2542866</v>
      </c>
      <c r="D155" s="63">
        <v>0</v>
      </c>
    </row>
    <row r="156" spans="1:4" ht="12.75" customHeight="1">
      <c r="A156" s="25" t="s">
        <v>357</v>
      </c>
      <c r="B156" s="62" t="s">
        <v>273</v>
      </c>
      <c r="C156" s="63">
        <v>1951131</v>
      </c>
      <c r="D156" s="63">
        <v>0</v>
      </c>
    </row>
    <row r="157" spans="1:4" ht="12.75" customHeight="1">
      <c r="A157" s="25" t="s">
        <v>358</v>
      </c>
      <c r="B157" s="62" t="s">
        <v>275</v>
      </c>
      <c r="C157" s="63">
        <v>9793132</v>
      </c>
      <c r="D157" s="63">
        <v>0</v>
      </c>
    </row>
    <row r="158" spans="1:4" ht="12.75" customHeight="1">
      <c r="A158" s="25" t="s">
        <v>359</v>
      </c>
      <c r="B158" s="62" t="s">
        <v>277</v>
      </c>
      <c r="C158" s="63">
        <v>2486318</v>
      </c>
      <c r="D158" s="63">
        <v>0</v>
      </c>
    </row>
    <row r="159" spans="1:4" ht="12.75" customHeight="1">
      <c r="A159" s="25" t="s">
        <v>360</v>
      </c>
      <c r="B159" s="62" t="s">
        <v>279</v>
      </c>
      <c r="C159" s="63">
        <v>1390546</v>
      </c>
      <c r="D159" s="63">
        <v>0</v>
      </c>
    </row>
    <row r="160" spans="1:4" ht="12.75" customHeight="1">
      <c r="A160" s="25" t="s">
        <v>361</v>
      </c>
      <c r="B160" s="62" t="s">
        <v>281</v>
      </c>
      <c r="C160" s="63">
        <v>14052613</v>
      </c>
      <c r="D160" s="63">
        <v>0</v>
      </c>
    </row>
    <row r="161" spans="1:4" ht="12.75" customHeight="1">
      <c r="A161" s="25" t="s">
        <v>362</v>
      </c>
      <c r="B161" s="62" t="s">
        <v>283</v>
      </c>
      <c r="C161" s="63">
        <v>13486205</v>
      </c>
      <c r="D161" s="63">
        <v>0</v>
      </c>
    </row>
    <row r="162" spans="1:4" ht="12.75" customHeight="1">
      <c r="A162" s="25" t="s">
        <v>363</v>
      </c>
      <c r="B162" s="62" t="s">
        <v>285</v>
      </c>
      <c r="C162" s="63">
        <v>3740033</v>
      </c>
      <c r="D162" s="63">
        <v>0</v>
      </c>
    </row>
    <row r="163" spans="1:4" ht="12.75" customHeight="1">
      <c r="A163" s="25" t="s">
        <v>364</v>
      </c>
      <c r="B163" s="62" t="s">
        <v>287</v>
      </c>
      <c r="C163" s="63">
        <v>6259296</v>
      </c>
      <c r="D163" s="63">
        <v>0</v>
      </c>
    </row>
    <row r="164" spans="1:4" ht="12.75" customHeight="1">
      <c r="A164" s="25" t="s">
        <v>365</v>
      </c>
      <c r="B164" s="62" t="s">
        <v>193</v>
      </c>
      <c r="C164" s="63">
        <v>10549395</v>
      </c>
      <c r="D164" s="63">
        <v>0</v>
      </c>
    </row>
    <row r="165" spans="1:4" ht="12.75" customHeight="1">
      <c r="A165" s="25" t="s">
        <v>366</v>
      </c>
      <c r="B165" s="62" t="s">
        <v>290</v>
      </c>
      <c r="C165" s="63">
        <v>1420233</v>
      </c>
      <c r="D165" s="63">
        <v>0</v>
      </c>
    </row>
    <row r="166" spans="1:4" ht="12.75" customHeight="1">
      <c r="A166" s="25" t="s">
        <v>367</v>
      </c>
      <c r="B166" s="62" t="s">
        <v>292</v>
      </c>
      <c r="C166" s="63">
        <v>1144631</v>
      </c>
      <c r="D166" s="63">
        <v>0</v>
      </c>
    </row>
    <row r="167" spans="1:4" ht="12.75" customHeight="1">
      <c r="A167" s="25" t="s">
        <v>368</v>
      </c>
      <c r="B167" s="62" t="s">
        <v>294</v>
      </c>
      <c r="C167" s="63">
        <v>3083902</v>
      </c>
      <c r="D167" s="63">
        <v>0</v>
      </c>
    </row>
    <row r="168" spans="1:4" ht="12.75" customHeight="1">
      <c r="A168" s="25" t="s">
        <v>369</v>
      </c>
      <c r="B168" s="62" t="s">
        <v>296</v>
      </c>
      <c r="C168" s="63">
        <v>3326295</v>
      </c>
      <c r="D168" s="63">
        <v>0</v>
      </c>
    </row>
    <row r="169" spans="1:4" ht="12.75" customHeight="1">
      <c r="A169" s="25" t="s">
        <v>370</v>
      </c>
      <c r="B169" s="62" t="s">
        <v>298</v>
      </c>
      <c r="C169" s="63">
        <v>49022887</v>
      </c>
      <c r="D169" s="63">
        <v>0</v>
      </c>
    </row>
    <row r="170" spans="1:4" ht="12.75" customHeight="1">
      <c r="A170" s="25" t="s">
        <v>371</v>
      </c>
      <c r="B170" s="62" t="s">
        <v>300</v>
      </c>
      <c r="C170" s="63">
        <v>2409083</v>
      </c>
      <c r="D170" s="63">
        <v>0</v>
      </c>
    </row>
    <row r="171" spans="1:4" ht="12.75" customHeight="1">
      <c r="A171" s="25" t="s">
        <v>372</v>
      </c>
      <c r="B171" s="62" t="s">
        <v>302</v>
      </c>
      <c r="C171" s="63">
        <v>18425867</v>
      </c>
      <c r="D171" s="63">
        <v>0</v>
      </c>
    </row>
    <row r="172" spans="1:4" ht="12.75" customHeight="1">
      <c r="A172" s="62" t="s">
        <v>374</v>
      </c>
      <c r="B172" s="62" t="s">
        <v>375</v>
      </c>
      <c r="C172" s="63">
        <v>3105300</v>
      </c>
      <c r="D172" s="63">
        <v>0</v>
      </c>
    </row>
    <row r="173" spans="1:4" ht="12.75" customHeight="1">
      <c r="A173" s="62" t="s">
        <v>376</v>
      </c>
      <c r="B173" s="62" t="s">
        <v>377</v>
      </c>
      <c r="C173" s="63">
        <v>0</v>
      </c>
      <c r="D173" s="63">
        <v>0</v>
      </c>
    </row>
    <row r="174" spans="1:4" ht="12.75" customHeight="1">
      <c r="A174" s="62" t="s">
        <v>378</v>
      </c>
      <c r="B174" s="62" t="s">
        <v>379</v>
      </c>
      <c r="C174" s="63">
        <v>0</v>
      </c>
      <c r="D174" s="63">
        <v>0</v>
      </c>
    </row>
    <row r="175" spans="1:4" ht="12.75" customHeight="1">
      <c r="A175" s="62" t="s">
        <v>381</v>
      </c>
      <c r="B175" s="62" t="s">
        <v>382</v>
      </c>
      <c r="C175" s="63">
        <v>96783</v>
      </c>
      <c r="D175" s="63">
        <v>0</v>
      </c>
    </row>
    <row r="176" spans="1:4" ht="12.75" customHeight="1">
      <c r="A176" s="62" t="s">
        <v>383</v>
      </c>
      <c r="B176" s="62" t="s">
        <v>384</v>
      </c>
      <c r="C176" s="63">
        <v>227437964</v>
      </c>
      <c r="D176" s="63">
        <v>0</v>
      </c>
    </row>
    <row r="177" spans="1:4" ht="12.75" customHeight="1">
      <c r="A177" s="62" t="s">
        <v>386</v>
      </c>
      <c r="B177" s="62" t="s">
        <v>387</v>
      </c>
      <c r="C177" s="63">
        <v>915786</v>
      </c>
      <c r="D177" s="63">
        <v>0</v>
      </c>
    </row>
    <row r="178" spans="1:4" ht="12.75" customHeight="1">
      <c r="A178" s="62" t="s">
        <v>388</v>
      </c>
      <c r="B178" s="62" t="s">
        <v>389</v>
      </c>
      <c r="C178" s="63">
        <v>4750000000</v>
      </c>
      <c r="D178" s="63">
        <v>0</v>
      </c>
    </row>
    <row r="179" spans="1:4" ht="12.75" customHeight="1">
      <c r="A179" s="62" t="s">
        <v>545</v>
      </c>
      <c r="B179" s="62" t="s">
        <v>135</v>
      </c>
      <c r="C179" s="63">
        <v>0</v>
      </c>
      <c r="D179" s="63">
        <v>298741</v>
      </c>
    </row>
    <row r="180" spans="1:4" ht="12.75" customHeight="1">
      <c r="A180" s="62" t="s">
        <v>546</v>
      </c>
      <c r="B180" s="62" t="s">
        <v>137</v>
      </c>
      <c r="C180" s="63">
        <v>0</v>
      </c>
      <c r="D180" s="63">
        <v>619385</v>
      </c>
    </row>
    <row r="181" spans="1:4" ht="12.75" customHeight="1">
      <c r="A181" s="62" t="s">
        <v>547</v>
      </c>
      <c r="B181" s="62" t="s">
        <v>139</v>
      </c>
      <c r="C181" s="63">
        <v>0</v>
      </c>
      <c r="D181" s="63">
        <v>154221</v>
      </c>
    </row>
    <row r="182" spans="1:4" ht="12.75" customHeight="1">
      <c r="A182" s="62" t="s">
        <v>548</v>
      </c>
      <c r="B182" s="62" t="s">
        <v>141</v>
      </c>
      <c r="C182" s="63">
        <v>0</v>
      </c>
      <c r="D182" s="63">
        <v>0</v>
      </c>
    </row>
    <row r="183" spans="1:4" ht="12.75" customHeight="1">
      <c r="A183" s="62" t="s">
        <v>549</v>
      </c>
      <c r="B183" s="62" t="s">
        <v>143</v>
      </c>
      <c r="C183" s="63">
        <v>0</v>
      </c>
      <c r="D183" s="63">
        <v>101000</v>
      </c>
    </row>
    <row r="184" spans="1:4" ht="12.75" customHeight="1">
      <c r="A184" s="62" t="s">
        <v>550</v>
      </c>
      <c r="B184" s="62" t="s">
        <v>145</v>
      </c>
      <c r="C184" s="63">
        <v>0</v>
      </c>
      <c r="D184" s="63">
        <v>13055210</v>
      </c>
    </row>
    <row r="185" spans="1:4" ht="12.75" customHeight="1">
      <c r="A185" s="62" t="s">
        <v>551</v>
      </c>
      <c r="B185" s="62" t="s">
        <v>147</v>
      </c>
      <c r="C185" s="63">
        <v>0</v>
      </c>
      <c r="D185" s="63">
        <v>3768971</v>
      </c>
    </row>
    <row r="186" spans="1:4" ht="12.75" customHeight="1">
      <c r="A186" s="62" t="s">
        <v>552</v>
      </c>
      <c r="B186" s="62" t="s">
        <v>149</v>
      </c>
      <c r="C186" s="63">
        <v>0</v>
      </c>
      <c r="D186" s="63">
        <v>10025106</v>
      </c>
    </row>
    <row r="187" spans="1:4" ht="12.75" customHeight="1">
      <c r="A187" s="62" t="s">
        <v>553</v>
      </c>
      <c r="B187" s="62" t="s">
        <v>151</v>
      </c>
      <c r="C187" s="63">
        <v>0</v>
      </c>
      <c r="D187" s="63">
        <v>10192672</v>
      </c>
    </row>
    <row r="188" spans="1:4" ht="12.75" customHeight="1">
      <c r="A188" s="62" t="s">
        <v>554</v>
      </c>
      <c r="B188" s="62" t="s">
        <v>153</v>
      </c>
      <c r="C188" s="63">
        <v>0</v>
      </c>
      <c r="D188" s="63">
        <v>2278532</v>
      </c>
    </row>
    <row r="189" spans="1:4" ht="12.75" customHeight="1">
      <c r="A189" s="62" t="s">
        <v>555</v>
      </c>
      <c r="B189" s="62" t="s">
        <v>155</v>
      </c>
      <c r="C189" s="63">
        <v>0</v>
      </c>
      <c r="D189" s="63">
        <v>431232857</v>
      </c>
    </row>
    <row r="190" spans="1:4" ht="12.75" customHeight="1">
      <c r="A190" s="62" t="s">
        <v>556</v>
      </c>
      <c r="B190" s="62" t="s">
        <v>157</v>
      </c>
      <c r="C190" s="63">
        <v>0</v>
      </c>
      <c r="D190" s="63">
        <v>403700</v>
      </c>
    </row>
    <row r="191" spans="1:4" ht="12.75" customHeight="1">
      <c r="A191" s="62" t="s">
        <v>557</v>
      </c>
      <c r="B191" s="62" t="s">
        <v>159</v>
      </c>
      <c r="C191" s="63">
        <v>0</v>
      </c>
      <c r="D191" s="63">
        <v>35170767</v>
      </c>
    </row>
    <row r="192" spans="1:4" ht="12.75" customHeight="1">
      <c r="A192" s="62" t="s">
        <v>558</v>
      </c>
      <c r="B192" s="62" t="s">
        <v>161</v>
      </c>
      <c r="C192" s="63">
        <v>0</v>
      </c>
      <c r="D192" s="63">
        <v>77309404</v>
      </c>
    </row>
    <row r="193" spans="1:4" ht="12.75" customHeight="1">
      <c r="A193" s="62" t="s">
        <v>559</v>
      </c>
      <c r="B193" s="62" t="s">
        <v>163</v>
      </c>
      <c r="C193" s="63">
        <v>0</v>
      </c>
      <c r="D193" s="63">
        <v>3762944</v>
      </c>
    </row>
    <row r="194" spans="1:4" ht="12.75" customHeight="1">
      <c r="A194" s="62" t="s">
        <v>560</v>
      </c>
      <c r="B194" s="62" t="s">
        <v>165</v>
      </c>
      <c r="C194" s="63">
        <v>0</v>
      </c>
      <c r="D194" s="63">
        <v>3268709</v>
      </c>
    </row>
    <row r="195" spans="1:4" ht="12.75" customHeight="1">
      <c r="A195" s="62" t="s">
        <v>561</v>
      </c>
      <c r="B195" s="62" t="s">
        <v>167</v>
      </c>
      <c r="C195" s="63">
        <v>0</v>
      </c>
      <c r="D195" s="63">
        <v>3830177</v>
      </c>
    </row>
    <row r="196" spans="1:4" ht="12.75" customHeight="1">
      <c r="A196" s="62" t="s">
        <v>562</v>
      </c>
      <c r="B196" s="62" t="s">
        <v>169</v>
      </c>
      <c r="C196" s="63">
        <v>0</v>
      </c>
      <c r="D196" s="63">
        <v>15961528</v>
      </c>
    </row>
    <row r="197" spans="1:4" ht="12.75" customHeight="1">
      <c r="A197" s="62" t="s">
        <v>563</v>
      </c>
      <c r="B197" s="62" t="s">
        <v>171</v>
      </c>
      <c r="C197" s="63">
        <v>0</v>
      </c>
      <c r="D197" s="63">
        <v>1985645</v>
      </c>
    </row>
    <row r="198" spans="1:4" ht="12.75" customHeight="1">
      <c r="A198" s="62" t="s">
        <v>564</v>
      </c>
      <c r="B198" s="62" t="s">
        <v>173</v>
      </c>
      <c r="C198" s="63">
        <v>0</v>
      </c>
      <c r="D198" s="63">
        <v>8334101</v>
      </c>
    </row>
    <row r="199" spans="1:4" ht="12.75" customHeight="1">
      <c r="A199" s="62" t="s">
        <v>565</v>
      </c>
      <c r="B199" s="62" t="s">
        <v>175</v>
      </c>
      <c r="C199" s="63">
        <v>0</v>
      </c>
      <c r="D199" s="63">
        <v>11791802</v>
      </c>
    </row>
    <row r="200" spans="1:4" ht="12.75" customHeight="1">
      <c r="A200" s="62" t="s">
        <v>566</v>
      </c>
      <c r="B200" s="62" t="s">
        <v>177</v>
      </c>
      <c r="C200" s="63">
        <v>0</v>
      </c>
      <c r="D200" s="63">
        <v>96108</v>
      </c>
    </row>
    <row r="201" spans="1:4" ht="12.75" customHeight="1">
      <c r="A201" s="62" t="s">
        <v>567</v>
      </c>
      <c r="B201" s="62" t="s">
        <v>179</v>
      </c>
      <c r="C201" s="63">
        <v>0</v>
      </c>
      <c r="D201" s="63">
        <v>203355</v>
      </c>
    </row>
    <row r="202" spans="1:4" ht="12.75" customHeight="1">
      <c r="A202" s="62" t="s">
        <v>568</v>
      </c>
      <c r="B202" s="62" t="s">
        <v>181</v>
      </c>
      <c r="C202" s="63">
        <v>0</v>
      </c>
      <c r="D202" s="63">
        <v>0</v>
      </c>
    </row>
    <row r="203" spans="1:4" ht="12.75" customHeight="1">
      <c r="A203" s="62" t="s">
        <v>569</v>
      </c>
      <c r="B203" s="62" t="s">
        <v>183</v>
      </c>
      <c r="C203" s="63">
        <v>0</v>
      </c>
      <c r="D203" s="63">
        <v>5277040</v>
      </c>
    </row>
    <row r="204" spans="1:4" ht="12.75" customHeight="1">
      <c r="A204" s="62" t="s">
        <v>570</v>
      </c>
      <c r="B204" s="62" t="s">
        <v>185</v>
      </c>
      <c r="C204" s="63">
        <v>0</v>
      </c>
      <c r="D204" s="63">
        <v>6494306</v>
      </c>
    </row>
    <row r="205" spans="1:4" ht="12.75" customHeight="1">
      <c r="A205" s="62" t="s">
        <v>571</v>
      </c>
      <c r="B205" s="62" t="s">
        <v>187</v>
      </c>
      <c r="C205" s="63">
        <v>0</v>
      </c>
      <c r="D205" s="63">
        <v>7831998</v>
      </c>
    </row>
    <row r="206" spans="1:4" ht="12.75" customHeight="1">
      <c r="A206" s="62" t="s">
        <v>572</v>
      </c>
      <c r="B206" s="62" t="s">
        <v>227</v>
      </c>
      <c r="C206" s="63">
        <v>0</v>
      </c>
      <c r="D206" s="63">
        <v>21439595</v>
      </c>
    </row>
    <row r="207" spans="1:4" ht="12.75" customHeight="1">
      <c r="A207" s="62" t="s">
        <v>573</v>
      </c>
      <c r="B207" s="62" t="s">
        <v>229</v>
      </c>
      <c r="C207" s="63">
        <v>0</v>
      </c>
      <c r="D207" s="63">
        <v>333627</v>
      </c>
    </row>
    <row r="208" spans="1:4" ht="12.75" customHeight="1">
      <c r="A208" s="62" t="s">
        <v>574</v>
      </c>
      <c r="B208" s="62" t="s">
        <v>231</v>
      </c>
      <c r="C208" s="63">
        <v>0</v>
      </c>
      <c r="D208" s="63">
        <v>1189413</v>
      </c>
    </row>
    <row r="209" spans="1:4" ht="12.75" customHeight="1">
      <c r="A209" s="62" t="s">
        <v>575</v>
      </c>
      <c r="B209" s="62" t="s">
        <v>233</v>
      </c>
      <c r="C209" s="63">
        <v>0</v>
      </c>
      <c r="D209" s="63">
        <v>1554313</v>
      </c>
    </row>
    <row r="210" spans="1:4" ht="12.75" customHeight="1">
      <c r="A210" s="62" t="s">
        <v>576</v>
      </c>
      <c r="B210" s="62" t="s">
        <v>235</v>
      </c>
      <c r="C210" s="63">
        <v>0</v>
      </c>
      <c r="D210" s="63">
        <v>31383800</v>
      </c>
    </row>
    <row r="211" spans="1:4" ht="12.75" customHeight="1">
      <c r="A211" s="62" t="s">
        <v>577</v>
      </c>
      <c r="B211" s="62" t="s">
        <v>237</v>
      </c>
      <c r="C211" s="63">
        <v>0</v>
      </c>
      <c r="D211" s="63">
        <v>45905</v>
      </c>
    </row>
    <row r="212" spans="1:4" ht="12.75" customHeight="1">
      <c r="A212" s="62" t="s">
        <v>578</v>
      </c>
      <c r="B212" s="62" t="s">
        <v>239</v>
      </c>
      <c r="C212" s="63">
        <v>0</v>
      </c>
      <c r="D212" s="63">
        <v>749238</v>
      </c>
    </row>
    <row r="213" spans="1:4" ht="12.75" customHeight="1">
      <c r="A213" s="62" t="s">
        <v>579</v>
      </c>
      <c r="B213" s="62" t="s">
        <v>189</v>
      </c>
      <c r="C213" s="63">
        <v>0</v>
      </c>
      <c r="D213" s="63">
        <v>2206645</v>
      </c>
    </row>
    <row r="214" spans="1:4" ht="12.75" customHeight="1">
      <c r="A214" s="62" t="s">
        <v>580</v>
      </c>
      <c r="B214" s="62" t="s">
        <v>242</v>
      </c>
      <c r="C214" s="63">
        <v>0</v>
      </c>
      <c r="D214" s="63">
        <v>1160586</v>
      </c>
    </row>
    <row r="215" spans="1:4" ht="12.75" customHeight="1">
      <c r="A215" s="62" t="s">
        <v>581</v>
      </c>
      <c r="B215" s="62" t="s">
        <v>244</v>
      </c>
      <c r="C215" s="63">
        <v>0</v>
      </c>
      <c r="D215" s="63">
        <v>96020</v>
      </c>
    </row>
    <row r="216" spans="1:4" ht="12.75" customHeight="1">
      <c r="A216" s="62" t="s">
        <v>582</v>
      </c>
      <c r="B216" s="62" t="s">
        <v>246</v>
      </c>
      <c r="C216" s="63">
        <v>0</v>
      </c>
      <c r="D216" s="63">
        <v>526751</v>
      </c>
    </row>
    <row r="217" spans="1:4" ht="12.75" customHeight="1">
      <c r="A217" s="62" t="s">
        <v>583</v>
      </c>
      <c r="B217" s="62" t="s">
        <v>248</v>
      </c>
      <c r="C217" s="63">
        <v>0</v>
      </c>
      <c r="D217" s="63">
        <v>20111459</v>
      </c>
    </row>
    <row r="218" spans="1:4" ht="12.75" customHeight="1">
      <c r="A218" s="62" t="s">
        <v>584</v>
      </c>
      <c r="B218" s="62" t="s">
        <v>250</v>
      </c>
      <c r="C218" s="63">
        <v>0</v>
      </c>
      <c r="D218" s="63">
        <v>2707308</v>
      </c>
    </row>
    <row r="219" spans="1:4" ht="12.75" customHeight="1">
      <c r="A219" s="62" t="s">
        <v>585</v>
      </c>
      <c r="B219" s="62" t="s">
        <v>252</v>
      </c>
      <c r="C219" s="63">
        <v>0</v>
      </c>
      <c r="D219" s="63">
        <v>402357</v>
      </c>
    </row>
    <row r="220" spans="1:4" ht="12.75" customHeight="1">
      <c r="A220" s="62" t="s">
        <v>586</v>
      </c>
      <c r="B220" s="62" t="s">
        <v>254</v>
      </c>
      <c r="C220" s="63">
        <v>0</v>
      </c>
      <c r="D220" s="63">
        <v>1575661</v>
      </c>
    </row>
    <row r="221" spans="1:4" ht="12.75" customHeight="1">
      <c r="A221" s="62" t="s">
        <v>587</v>
      </c>
      <c r="B221" s="62" t="s">
        <v>256</v>
      </c>
      <c r="C221" s="63">
        <v>0</v>
      </c>
      <c r="D221" s="63">
        <v>5156772</v>
      </c>
    </row>
    <row r="222" spans="1:4" ht="12.75" customHeight="1">
      <c r="A222" s="62" t="s">
        <v>588</v>
      </c>
      <c r="B222" s="62" t="s">
        <v>258</v>
      </c>
      <c r="C222" s="63">
        <v>0</v>
      </c>
      <c r="D222" s="63">
        <v>761055</v>
      </c>
    </row>
    <row r="223" spans="1:4" ht="12.75" customHeight="1">
      <c r="A223" s="62" t="s">
        <v>589</v>
      </c>
      <c r="B223" s="62" t="s">
        <v>260</v>
      </c>
      <c r="C223" s="63">
        <v>0</v>
      </c>
      <c r="D223" s="63">
        <v>97477</v>
      </c>
    </row>
    <row r="224" spans="1:4" ht="12.75" customHeight="1">
      <c r="A224" s="62" t="s">
        <v>590</v>
      </c>
      <c r="B224" s="62" t="s">
        <v>262</v>
      </c>
      <c r="C224" s="63">
        <v>0</v>
      </c>
      <c r="D224" s="63">
        <v>166342</v>
      </c>
    </row>
    <row r="225" spans="1:4" ht="12.75" customHeight="1">
      <c r="A225" s="62" t="s">
        <v>591</v>
      </c>
      <c r="B225" s="62" t="s">
        <v>264</v>
      </c>
      <c r="C225" s="63">
        <v>0</v>
      </c>
      <c r="D225" s="63">
        <v>1640130</v>
      </c>
    </row>
    <row r="226" spans="1:4" ht="12.75" customHeight="1">
      <c r="A226" s="62" t="s">
        <v>592</v>
      </c>
      <c r="B226" s="62" t="s">
        <v>266</v>
      </c>
      <c r="C226" s="63">
        <v>0</v>
      </c>
      <c r="D226" s="63">
        <v>8206063</v>
      </c>
    </row>
    <row r="227" spans="1:4" ht="12.75" customHeight="1">
      <c r="A227" s="62" t="s">
        <v>593</v>
      </c>
      <c r="B227" s="62" t="s">
        <v>268</v>
      </c>
      <c r="C227" s="63">
        <v>0</v>
      </c>
      <c r="D227" s="63">
        <v>3943477</v>
      </c>
    </row>
    <row r="228" spans="1:4" ht="12.75" customHeight="1">
      <c r="A228" s="62" t="s">
        <v>594</v>
      </c>
      <c r="B228" s="62" t="s">
        <v>270</v>
      </c>
      <c r="C228" s="63">
        <v>0</v>
      </c>
      <c r="D228" s="63">
        <v>652676</v>
      </c>
    </row>
    <row r="229" spans="1:4" ht="12.75" customHeight="1">
      <c r="A229" s="62" t="s">
        <v>595</v>
      </c>
      <c r="B229" s="62" t="s">
        <v>191</v>
      </c>
      <c r="C229" s="63">
        <v>0</v>
      </c>
      <c r="D229" s="63">
        <v>420915</v>
      </c>
    </row>
    <row r="230" spans="1:4" ht="12.75" customHeight="1">
      <c r="A230" s="62" t="s">
        <v>596</v>
      </c>
      <c r="B230" s="62" t="s">
        <v>273</v>
      </c>
      <c r="C230" s="63">
        <v>0</v>
      </c>
      <c r="D230" s="63">
        <v>1317613</v>
      </c>
    </row>
    <row r="231" spans="1:4" ht="12.75" customHeight="1">
      <c r="A231" s="62" t="s">
        <v>597</v>
      </c>
      <c r="B231" s="62" t="s">
        <v>275</v>
      </c>
      <c r="C231" s="63">
        <v>0</v>
      </c>
      <c r="D231" s="63">
        <v>2324407</v>
      </c>
    </row>
    <row r="232" spans="1:4" ht="12.75" customHeight="1">
      <c r="A232" s="62" t="s">
        <v>598</v>
      </c>
      <c r="B232" s="62" t="s">
        <v>277</v>
      </c>
      <c r="C232" s="63">
        <v>0</v>
      </c>
      <c r="D232" s="63">
        <v>927595</v>
      </c>
    </row>
    <row r="233" spans="1:4" ht="12.75" customHeight="1">
      <c r="A233" s="62" t="s">
        <v>599</v>
      </c>
      <c r="B233" s="62" t="s">
        <v>279</v>
      </c>
      <c r="C233" s="63">
        <v>0</v>
      </c>
      <c r="D233" s="63">
        <v>1194509</v>
      </c>
    </row>
    <row r="234" spans="1:4" ht="12.75" customHeight="1">
      <c r="A234" s="62" t="s">
        <v>600</v>
      </c>
      <c r="B234" s="62" t="s">
        <v>281</v>
      </c>
      <c r="C234" s="63">
        <v>0</v>
      </c>
      <c r="D234" s="63">
        <v>2550198</v>
      </c>
    </row>
    <row r="235" spans="1:4" ht="12.75" customHeight="1">
      <c r="A235" s="62" t="s">
        <v>601</v>
      </c>
      <c r="B235" s="62" t="s">
        <v>283</v>
      </c>
      <c r="C235" s="63">
        <v>0</v>
      </c>
      <c r="D235" s="63">
        <v>2265627</v>
      </c>
    </row>
    <row r="236" spans="1:4" ht="12.75" customHeight="1">
      <c r="A236" s="62" t="s">
        <v>602</v>
      </c>
      <c r="B236" s="62" t="s">
        <v>285</v>
      </c>
      <c r="C236" s="63">
        <v>0</v>
      </c>
      <c r="D236" s="63">
        <v>1343936</v>
      </c>
    </row>
    <row r="237" spans="1:4" ht="12.75" customHeight="1">
      <c r="A237" s="62" t="s">
        <v>603</v>
      </c>
      <c r="B237" s="62" t="s">
        <v>287</v>
      </c>
      <c r="C237" s="63">
        <v>0</v>
      </c>
      <c r="D237" s="63">
        <v>750693</v>
      </c>
    </row>
    <row r="238" spans="1:4" ht="12.75" customHeight="1">
      <c r="A238" s="62" t="s">
        <v>604</v>
      </c>
      <c r="B238" s="62" t="s">
        <v>193</v>
      </c>
      <c r="C238" s="63">
        <v>0</v>
      </c>
      <c r="D238" s="63">
        <v>2316888</v>
      </c>
    </row>
    <row r="239" spans="1:4" ht="12.75" customHeight="1">
      <c r="A239" s="62" t="s">
        <v>605</v>
      </c>
      <c r="B239" s="62" t="s">
        <v>290</v>
      </c>
      <c r="C239" s="63">
        <v>0</v>
      </c>
      <c r="D239" s="63">
        <v>584659</v>
      </c>
    </row>
    <row r="240" spans="1:4" ht="12.75" customHeight="1">
      <c r="A240" s="62" t="s">
        <v>606</v>
      </c>
      <c r="B240" s="62" t="s">
        <v>292</v>
      </c>
      <c r="C240" s="63">
        <v>0</v>
      </c>
      <c r="D240" s="63">
        <v>343368</v>
      </c>
    </row>
    <row r="241" spans="1:4" ht="12.75" customHeight="1">
      <c r="A241" s="62" t="s">
        <v>607</v>
      </c>
      <c r="B241" s="62" t="s">
        <v>294</v>
      </c>
      <c r="C241" s="63">
        <v>0</v>
      </c>
      <c r="D241" s="63">
        <v>405976</v>
      </c>
    </row>
    <row r="242" spans="1:4" ht="12.75" customHeight="1">
      <c r="A242" s="62" t="s">
        <v>608</v>
      </c>
      <c r="B242" s="62" t="s">
        <v>296</v>
      </c>
      <c r="C242" s="63">
        <v>0</v>
      </c>
      <c r="D242" s="63">
        <v>24831552</v>
      </c>
    </row>
    <row r="243" spans="1:4" ht="12.75" customHeight="1">
      <c r="A243" s="62" t="s">
        <v>609</v>
      </c>
      <c r="B243" s="62" t="s">
        <v>298</v>
      </c>
      <c r="C243" s="63">
        <v>0</v>
      </c>
      <c r="D243" s="63">
        <v>1483733</v>
      </c>
    </row>
    <row r="244" spans="1:4" ht="12.75" customHeight="1">
      <c r="A244" s="62" t="s">
        <v>610</v>
      </c>
      <c r="B244" s="62" t="s">
        <v>300</v>
      </c>
      <c r="C244" s="63">
        <v>0</v>
      </c>
      <c r="D244" s="63">
        <v>996919</v>
      </c>
    </row>
    <row r="245" spans="1:4" ht="12.75" customHeight="1">
      <c r="A245" s="62" t="s">
        <v>611</v>
      </c>
      <c r="B245" s="62" t="s">
        <v>302</v>
      </c>
      <c r="C245" s="63">
        <v>0</v>
      </c>
      <c r="D245" s="63">
        <v>82955</v>
      </c>
    </row>
    <row r="246" spans="1:4" ht="12.75" customHeight="1">
      <c r="A246" s="62" t="s">
        <v>612</v>
      </c>
      <c r="B246" s="62" t="s">
        <v>147</v>
      </c>
      <c r="C246" s="63">
        <v>2430267</v>
      </c>
      <c r="D246" s="63">
        <v>0</v>
      </c>
    </row>
    <row r="247" spans="1:4" ht="12.75" customHeight="1">
      <c r="A247" s="62" t="s">
        <v>613</v>
      </c>
      <c r="B247" s="62" t="s">
        <v>155</v>
      </c>
      <c r="C247" s="63">
        <v>0</v>
      </c>
      <c r="D247" s="63">
        <v>3484677</v>
      </c>
    </row>
    <row r="248" spans="1:4" ht="12.75" customHeight="1">
      <c r="A248" s="62" t="s">
        <v>614</v>
      </c>
      <c r="B248" s="62" t="s">
        <v>161</v>
      </c>
      <c r="C248" s="63">
        <v>0</v>
      </c>
      <c r="D248" s="63">
        <v>5753149</v>
      </c>
    </row>
    <row r="249" spans="1:4" ht="12.75" customHeight="1">
      <c r="A249" s="62" t="s">
        <v>615</v>
      </c>
      <c r="B249" s="62" t="s">
        <v>163</v>
      </c>
      <c r="C249" s="63">
        <v>0</v>
      </c>
      <c r="D249" s="63">
        <v>6181625</v>
      </c>
    </row>
    <row r="250" spans="1:4" ht="12.75" customHeight="1">
      <c r="A250" s="62" t="s">
        <v>616</v>
      </c>
      <c r="B250" s="62" t="s">
        <v>165</v>
      </c>
      <c r="C250" s="63">
        <v>0</v>
      </c>
      <c r="D250" s="63">
        <v>1279296</v>
      </c>
    </row>
    <row r="251" spans="1:4" ht="12.75" customHeight="1">
      <c r="A251" s="62" t="s">
        <v>617</v>
      </c>
      <c r="B251" s="62" t="s">
        <v>169</v>
      </c>
      <c r="C251" s="63">
        <v>201275</v>
      </c>
      <c r="D251" s="63">
        <v>0</v>
      </c>
    </row>
    <row r="252" spans="1:4" ht="12.75" customHeight="1">
      <c r="A252" s="62" t="s">
        <v>618</v>
      </c>
      <c r="B252" s="62" t="s">
        <v>223</v>
      </c>
      <c r="C252" s="63">
        <v>0</v>
      </c>
      <c r="D252" s="63">
        <v>100983</v>
      </c>
    </row>
    <row r="253" spans="1:4" ht="12.75" customHeight="1">
      <c r="A253" s="62" t="s">
        <v>619</v>
      </c>
      <c r="B253" s="62" t="s">
        <v>187</v>
      </c>
      <c r="C253" s="63">
        <v>0</v>
      </c>
      <c r="D253" s="63">
        <v>1827734</v>
      </c>
    </row>
    <row r="254" spans="1:4" ht="12.75" customHeight="1">
      <c r="A254" s="62" t="s">
        <v>620</v>
      </c>
      <c r="B254" s="62" t="s">
        <v>229</v>
      </c>
      <c r="C254" s="63">
        <v>129554</v>
      </c>
      <c r="D254" s="63">
        <v>0</v>
      </c>
    </row>
    <row r="255" spans="1:4" ht="12.75" customHeight="1">
      <c r="A255" s="62" t="s">
        <v>621</v>
      </c>
      <c r="B255" s="62" t="s">
        <v>231</v>
      </c>
      <c r="C255" s="63">
        <v>0</v>
      </c>
      <c r="D255" s="63">
        <v>8314</v>
      </c>
    </row>
    <row r="256" spans="1:4" ht="12.75" customHeight="1">
      <c r="A256" s="62" t="s">
        <v>622</v>
      </c>
      <c r="B256" s="62" t="s">
        <v>237</v>
      </c>
      <c r="C256" s="63">
        <v>0</v>
      </c>
      <c r="D256" s="63">
        <v>135</v>
      </c>
    </row>
    <row r="257" spans="1:4" ht="12.75" customHeight="1">
      <c r="A257" s="62" t="s">
        <v>623</v>
      </c>
      <c r="B257" s="62" t="s">
        <v>248</v>
      </c>
      <c r="C257" s="63">
        <v>0</v>
      </c>
      <c r="D257" s="63">
        <v>3</v>
      </c>
    </row>
    <row r="258" spans="1:4" ht="12.75" customHeight="1">
      <c r="A258" s="62" t="s">
        <v>624</v>
      </c>
      <c r="B258" s="62" t="s">
        <v>250</v>
      </c>
      <c r="C258" s="63">
        <v>0</v>
      </c>
      <c r="D258" s="63">
        <v>600</v>
      </c>
    </row>
    <row r="259" spans="1:4" ht="12.75" customHeight="1">
      <c r="A259" s="62" t="s">
        <v>625</v>
      </c>
      <c r="B259" s="62" t="s">
        <v>254</v>
      </c>
      <c r="C259" s="63">
        <v>0</v>
      </c>
      <c r="D259" s="63">
        <v>5164198</v>
      </c>
    </row>
    <row r="260" spans="1:4" ht="12.75" customHeight="1">
      <c r="A260" s="62" t="s">
        <v>626</v>
      </c>
      <c r="B260" s="62" t="s">
        <v>258</v>
      </c>
      <c r="C260" s="63">
        <v>0</v>
      </c>
      <c r="D260" s="63">
        <v>40</v>
      </c>
    </row>
    <row r="261" spans="1:4" ht="12.75" customHeight="1">
      <c r="A261" s="62" t="s">
        <v>627</v>
      </c>
      <c r="B261" s="62" t="s">
        <v>264</v>
      </c>
      <c r="C261" s="63">
        <v>0</v>
      </c>
      <c r="D261" s="63">
        <v>2327</v>
      </c>
    </row>
    <row r="262" spans="1:4" ht="12.75" customHeight="1">
      <c r="A262" s="62" t="s">
        <v>628</v>
      </c>
      <c r="B262" s="62" t="s">
        <v>266</v>
      </c>
      <c r="C262" s="63">
        <v>0</v>
      </c>
      <c r="D262" s="63">
        <v>1817560</v>
      </c>
    </row>
    <row r="263" spans="1:4" ht="12.75" customHeight="1">
      <c r="A263" s="62" t="s">
        <v>629</v>
      </c>
      <c r="B263" s="62" t="s">
        <v>268</v>
      </c>
      <c r="C263" s="63">
        <v>0</v>
      </c>
      <c r="D263" s="63">
        <v>610953</v>
      </c>
    </row>
    <row r="264" spans="1:4" ht="12.75" customHeight="1">
      <c r="A264" s="62" t="s">
        <v>630</v>
      </c>
      <c r="B264" s="62" t="s">
        <v>270</v>
      </c>
      <c r="C264" s="63">
        <v>0</v>
      </c>
      <c r="D264" s="63">
        <v>50</v>
      </c>
    </row>
    <row r="265" spans="1:4" ht="12.75" customHeight="1">
      <c r="A265" s="62" t="s">
        <v>631</v>
      </c>
      <c r="B265" s="62" t="s">
        <v>283</v>
      </c>
      <c r="C265" s="63">
        <v>0</v>
      </c>
      <c r="D265" s="63">
        <v>26334</v>
      </c>
    </row>
    <row r="266" spans="1:4" ht="12.75" customHeight="1">
      <c r="A266" s="62" t="s">
        <v>632</v>
      </c>
      <c r="B266" s="62" t="s">
        <v>296</v>
      </c>
      <c r="C266" s="63">
        <v>68066</v>
      </c>
      <c r="D266" s="63">
        <v>0</v>
      </c>
    </row>
    <row r="267" spans="1:4" ht="12.75" customHeight="1">
      <c r="A267" s="62" t="s">
        <v>633</v>
      </c>
      <c r="B267" s="62" t="s">
        <v>143</v>
      </c>
      <c r="C267" s="63">
        <v>75000</v>
      </c>
      <c r="D267" s="63">
        <v>0</v>
      </c>
    </row>
    <row r="268" spans="1:4" ht="12.75" customHeight="1">
      <c r="A268" s="62" t="s">
        <v>634</v>
      </c>
      <c r="B268" s="62" t="s">
        <v>145</v>
      </c>
      <c r="C268" s="63">
        <v>0</v>
      </c>
      <c r="D268" s="63">
        <v>89000</v>
      </c>
    </row>
    <row r="269" spans="1:4" ht="12.75" customHeight="1">
      <c r="A269" s="62" t="s">
        <v>635</v>
      </c>
      <c r="B269" s="62" t="s">
        <v>147</v>
      </c>
      <c r="C269" s="63">
        <v>45000</v>
      </c>
      <c r="D269" s="63">
        <v>0</v>
      </c>
    </row>
    <row r="270" spans="1:4" ht="12.75" customHeight="1">
      <c r="A270" s="62" t="s">
        <v>636</v>
      </c>
      <c r="B270" s="62" t="s">
        <v>153</v>
      </c>
      <c r="C270" s="63">
        <v>0</v>
      </c>
      <c r="D270" s="63">
        <v>10000</v>
      </c>
    </row>
    <row r="271" spans="1:4" ht="12.75" customHeight="1">
      <c r="A271" s="62" t="s">
        <v>637</v>
      </c>
      <c r="B271" s="62" t="s">
        <v>155</v>
      </c>
      <c r="C271" s="63">
        <v>0</v>
      </c>
      <c r="D271" s="63">
        <v>2753008</v>
      </c>
    </row>
    <row r="272" spans="1:4" ht="12.75" customHeight="1">
      <c r="A272" s="62" t="s">
        <v>638</v>
      </c>
      <c r="B272" s="62" t="s">
        <v>161</v>
      </c>
      <c r="C272" s="63">
        <v>0</v>
      </c>
      <c r="D272" s="63">
        <v>44459454</v>
      </c>
    </row>
    <row r="273" spans="1:4" ht="12.75" customHeight="1">
      <c r="A273" s="62" t="s">
        <v>639</v>
      </c>
      <c r="B273" s="62" t="s">
        <v>163</v>
      </c>
      <c r="C273" s="63">
        <v>0</v>
      </c>
      <c r="D273" s="63">
        <v>2085400</v>
      </c>
    </row>
    <row r="274" spans="1:4" ht="12.75" customHeight="1">
      <c r="A274" s="62" t="s">
        <v>640</v>
      </c>
      <c r="B274" s="62" t="s">
        <v>165</v>
      </c>
      <c r="C274" s="63">
        <v>0</v>
      </c>
      <c r="D274" s="63">
        <v>802354</v>
      </c>
    </row>
    <row r="275" spans="1:4" ht="12.75" customHeight="1">
      <c r="A275" s="62" t="s">
        <v>641</v>
      </c>
      <c r="B275" s="62" t="s">
        <v>167</v>
      </c>
      <c r="C275" s="63">
        <v>0</v>
      </c>
      <c r="D275" s="63">
        <v>81368</v>
      </c>
    </row>
    <row r="276" spans="1:4" ht="12.75" customHeight="1">
      <c r="A276" s="62" t="s">
        <v>642</v>
      </c>
      <c r="B276" s="62" t="s">
        <v>169</v>
      </c>
      <c r="C276" s="63">
        <v>0</v>
      </c>
      <c r="D276" s="63">
        <v>548023</v>
      </c>
    </row>
    <row r="277" spans="1:4" ht="12.75" customHeight="1">
      <c r="A277" s="62" t="s">
        <v>643</v>
      </c>
      <c r="B277" s="62" t="s">
        <v>171</v>
      </c>
      <c r="C277" s="63">
        <v>0</v>
      </c>
      <c r="D277" s="63">
        <v>0</v>
      </c>
    </row>
    <row r="278" spans="1:4" ht="12.75" customHeight="1">
      <c r="A278" s="62" t="s">
        <v>644</v>
      </c>
      <c r="B278" s="62" t="s">
        <v>173</v>
      </c>
      <c r="C278" s="63">
        <v>0</v>
      </c>
      <c r="D278" s="63">
        <v>0</v>
      </c>
    </row>
    <row r="279" spans="1:4" ht="12.75" customHeight="1">
      <c r="A279" s="62" t="s">
        <v>645</v>
      </c>
      <c r="B279" s="62" t="s">
        <v>223</v>
      </c>
      <c r="C279" s="63">
        <v>0</v>
      </c>
      <c r="D279" s="63">
        <v>161501</v>
      </c>
    </row>
    <row r="280" spans="1:4" ht="12.75" customHeight="1">
      <c r="A280" s="62" t="s">
        <v>646</v>
      </c>
      <c r="B280" s="62" t="s">
        <v>187</v>
      </c>
      <c r="C280" s="63">
        <v>0</v>
      </c>
      <c r="D280" s="63">
        <v>1635069</v>
      </c>
    </row>
    <row r="281" spans="1:4" ht="12.75" customHeight="1">
      <c r="A281" s="62" t="s">
        <v>647</v>
      </c>
      <c r="B281" s="62" t="s">
        <v>237</v>
      </c>
      <c r="C281" s="63">
        <v>0</v>
      </c>
      <c r="D281" s="63">
        <v>30600</v>
      </c>
    </row>
    <row r="282" spans="1:4" ht="12.75" customHeight="1">
      <c r="A282" s="62" t="s">
        <v>648</v>
      </c>
      <c r="B282" s="62" t="s">
        <v>248</v>
      </c>
      <c r="C282" s="63">
        <v>0</v>
      </c>
      <c r="D282" s="63">
        <v>7</v>
      </c>
    </row>
    <row r="283" spans="1:4" ht="12.75" customHeight="1">
      <c r="A283" s="62" t="s">
        <v>649</v>
      </c>
      <c r="B283" s="62" t="s">
        <v>250</v>
      </c>
      <c r="C283" s="63">
        <v>0</v>
      </c>
      <c r="D283" s="63">
        <v>260148</v>
      </c>
    </row>
    <row r="284" spans="1:4" ht="12.75" customHeight="1">
      <c r="A284" s="62" t="s">
        <v>650</v>
      </c>
      <c r="B284" s="62" t="s">
        <v>254</v>
      </c>
      <c r="C284" s="63">
        <v>194968</v>
      </c>
      <c r="D284" s="63">
        <v>0</v>
      </c>
    </row>
    <row r="285" spans="1:4" ht="12.75" customHeight="1">
      <c r="A285" s="62" t="s">
        <v>651</v>
      </c>
      <c r="B285" s="62" t="s">
        <v>260</v>
      </c>
      <c r="C285" s="63">
        <v>0</v>
      </c>
      <c r="D285" s="63">
        <v>8476</v>
      </c>
    </row>
    <row r="286" spans="1:4" ht="12.75" customHeight="1">
      <c r="A286" s="62" t="s">
        <v>652</v>
      </c>
      <c r="B286" s="62" t="s">
        <v>268</v>
      </c>
      <c r="C286" s="63">
        <v>0</v>
      </c>
      <c r="D286" s="63">
        <v>194302</v>
      </c>
    </row>
    <row r="287" spans="1:4" ht="12.75" customHeight="1">
      <c r="A287" s="62" t="s">
        <v>653</v>
      </c>
      <c r="B287" s="62" t="s">
        <v>270</v>
      </c>
      <c r="C287" s="63">
        <v>0</v>
      </c>
      <c r="D287" s="63">
        <v>64390</v>
      </c>
    </row>
    <row r="288" spans="1:4" ht="12.75" customHeight="1">
      <c r="A288" s="62" t="s">
        <v>654</v>
      </c>
      <c r="B288" s="62" t="s">
        <v>277</v>
      </c>
      <c r="C288" s="63">
        <v>0</v>
      </c>
      <c r="D288" s="63">
        <v>1003200</v>
      </c>
    </row>
    <row r="289" spans="1:4" ht="12.75" customHeight="1">
      <c r="A289" s="62" t="s">
        <v>655</v>
      </c>
      <c r="B289" s="62" t="s">
        <v>281</v>
      </c>
      <c r="C289" s="63">
        <v>0</v>
      </c>
      <c r="D289" s="63">
        <v>15141</v>
      </c>
    </row>
    <row r="290" spans="1:4" ht="12.75" customHeight="1">
      <c r="A290" s="62" t="s">
        <v>656</v>
      </c>
      <c r="B290" s="62" t="s">
        <v>290</v>
      </c>
      <c r="C290" s="63">
        <v>0</v>
      </c>
      <c r="D290" s="63">
        <v>475</v>
      </c>
    </row>
    <row r="291" spans="1:4" ht="12.75" customHeight="1">
      <c r="A291" s="62" t="s">
        <v>393</v>
      </c>
      <c r="B291" s="62" t="s">
        <v>394</v>
      </c>
      <c r="C291" s="63">
        <v>0</v>
      </c>
      <c r="D291" s="63">
        <v>18353866150</v>
      </c>
    </row>
    <row r="292" spans="1:4" ht="12.75" customHeight="1">
      <c r="A292" s="62" t="s">
        <v>395</v>
      </c>
      <c r="B292" s="62" t="s">
        <v>396</v>
      </c>
      <c r="C292" s="63">
        <f>22857231915-1</f>
        <v>22857231914</v>
      </c>
      <c r="D292" s="63">
        <v>0</v>
      </c>
    </row>
    <row r="293" spans="1:4" ht="12.75" customHeight="1">
      <c r="A293" s="62" t="s">
        <v>397</v>
      </c>
      <c r="B293" s="62" t="s">
        <v>398</v>
      </c>
      <c r="C293" s="63">
        <v>3264901347</v>
      </c>
      <c r="D293" s="63">
        <v>0</v>
      </c>
    </row>
    <row r="294" spans="1:4" ht="12.75" customHeight="1">
      <c r="A294" s="62" t="s">
        <v>399</v>
      </c>
      <c r="B294" s="62" t="s">
        <v>400</v>
      </c>
      <c r="C294" s="63">
        <v>10357352184</v>
      </c>
      <c r="D294" s="63">
        <v>0</v>
      </c>
    </row>
    <row r="295" spans="1:4" ht="12.75" customHeight="1">
      <c r="A295" s="62" t="s">
        <v>401</v>
      </c>
      <c r="B295" s="62" t="s">
        <v>402</v>
      </c>
      <c r="C295" s="63">
        <v>204845850</v>
      </c>
      <c r="D295" s="63">
        <v>0</v>
      </c>
    </row>
    <row r="296" spans="1:4" ht="12.75" customHeight="1">
      <c r="A296" s="62" t="s">
        <v>403</v>
      </c>
      <c r="B296" s="62" t="s">
        <v>404</v>
      </c>
      <c r="C296" s="63">
        <v>29289887</v>
      </c>
      <c r="D296" s="63">
        <v>0</v>
      </c>
    </row>
    <row r="297" spans="1:4" ht="12.75" customHeight="1">
      <c r="A297" s="62" t="s">
        <v>405</v>
      </c>
      <c r="B297" s="62" t="s">
        <v>406</v>
      </c>
      <c r="C297" s="63">
        <v>112390526</v>
      </c>
      <c r="D297" s="63">
        <v>0</v>
      </c>
    </row>
    <row r="298" spans="1:4" ht="12.75" customHeight="1">
      <c r="A298" s="62" t="s">
        <v>407</v>
      </c>
      <c r="B298" s="62" t="s">
        <v>408</v>
      </c>
      <c r="C298" s="63">
        <v>209155688</v>
      </c>
      <c r="D298" s="63">
        <v>0</v>
      </c>
    </row>
    <row r="299" spans="1:4" ht="12.75" customHeight="1">
      <c r="A299" s="62" t="s">
        <v>409</v>
      </c>
      <c r="B299" s="62" t="s">
        <v>410</v>
      </c>
      <c r="C299" s="63">
        <v>248301236</v>
      </c>
      <c r="D299" s="63">
        <v>0</v>
      </c>
    </row>
    <row r="300" spans="1:4" ht="12.75" customHeight="1">
      <c r="A300" s="62" t="s">
        <v>411</v>
      </c>
      <c r="B300" s="62" t="s">
        <v>412</v>
      </c>
      <c r="C300" s="63">
        <v>146166323</v>
      </c>
      <c r="D300" s="63">
        <v>0</v>
      </c>
    </row>
    <row r="301" spans="1:4" ht="12.75" customHeight="1">
      <c r="A301" s="62" t="s">
        <v>413</v>
      </c>
      <c r="B301" s="62" t="s">
        <v>414</v>
      </c>
      <c r="C301" s="63">
        <v>192244492</v>
      </c>
      <c r="D301" s="63">
        <v>0</v>
      </c>
    </row>
    <row r="302" spans="1:4" ht="12.75" customHeight="1">
      <c r="A302" s="62" t="s">
        <v>415</v>
      </c>
      <c r="B302" s="62" t="s">
        <v>416</v>
      </c>
      <c r="C302" s="63">
        <v>183503523</v>
      </c>
      <c r="D302" s="63">
        <v>0</v>
      </c>
    </row>
    <row r="303" spans="1:4" ht="12.75" customHeight="1">
      <c r="A303" s="62" t="s">
        <v>417</v>
      </c>
      <c r="B303" s="62" t="s">
        <v>418</v>
      </c>
      <c r="C303" s="63">
        <v>101838218</v>
      </c>
      <c r="D303" s="63">
        <v>0</v>
      </c>
    </row>
    <row r="304" spans="1:4" ht="12.75" customHeight="1">
      <c r="A304" s="62" t="s">
        <v>419</v>
      </c>
      <c r="B304" s="62" t="s">
        <v>420</v>
      </c>
      <c r="C304" s="63">
        <v>95785690</v>
      </c>
      <c r="D304" s="63">
        <v>0</v>
      </c>
    </row>
    <row r="305" spans="1:4" ht="12.75" customHeight="1">
      <c r="A305" s="62" t="s">
        <v>421</v>
      </c>
      <c r="B305" s="62" t="s">
        <v>422</v>
      </c>
      <c r="C305" s="63">
        <v>274991367</v>
      </c>
      <c r="D305" s="63">
        <v>0</v>
      </c>
    </row>
    <row r="306" spans="1:4" ht="12.75" customHeight="1">
      <c r="A306" s="62" t="s">
        <v>423</v>
      </c>
      <c r="B306" s="62" t="s">
        <v>424</v>
      </c>
      <c r="C306" s="63">
        <v>806843</v>
      </c>
      <c r="D306" s="63">
        <v>0</v>
      </c>
    </row>
    <row r="307" spans="1:4" ht="12.75" customHeight="1">
      <c r="A307" s="62" t="s">
        <v>425</v>
      </c>
      <c r="B307" s="62" t="s">
        <v>426</v>
      </c>
      <c r="C307" s="63">
        <v>135666571</v>
      </c>
      <c r="D307" s="63">
        <v>0</v>
      </c>
    </row>
    <row r="308" spans="1:4" ht="12.75" customHeight="1">
      <c r="A308" s="62" t="s">
        <v>427</v>
      </c>
      <c r="B308" s="62" t="s">
        <v>428</v>
      </c>
      <c r="C308" s="63">
        <v>393246998</v>
      </c>
      <c r="D308" s="63">
        <v>0</v>
      </c>
    </row>
    <row r="309" spans="1:4" ht="12.75" customHeight="1">
      <c r="A309" s="62" t="s">
        <v>429</v>
      </c>
      <c r="B309" s="62" t="s">
        <v>430</v>
      </c>
      <c r="C309" s="63">
        <v>94781650</v>
      </c>
      <c r="D309" s="63">
        <v>0</v>
      </c>
    </row>
    <row r="310" spans="1:4" ht="12.75" customHeight="1">
      <c r="A310" s="62" t="s">
        <v>431</v>
      </c>
      <c r="B310" s="62" t="s">
        <v>432</v>
      </c>
      <c r="C310" s="63">
        <v>2167199</v>
      </c>
      <c r="D310" s="63">
        <v>0</v>
      </c>
    </row>
    <row r="311" spans="1:4" ht="12.75" customHeight="1">
      <c r="A311" s="62" t="s">
        <v>433</v>
      </c>
      <c r="B311" s="62" t="s">
        <v>434</v>
      </c>
      <c r="C311" s="63">
        <v>73687860</v>
      </c>
      <c r="D311" s="63">
        <v>0</v>
      </c>
    </row>
    <row r="312" spans="1:4" ht="12.75" customHeight="1">
      <c r="A312" s="62" t="s">
        <v>435</v>
      </c>
      <c r="B312" s="62" t="s">
        <v>436</v>
      </c>
      <c r="C312" s="63">
        <v>925015474</v>
      </c>
      <c r="D312" s="63">
        <v>0</v>
      </c>
    </row>
    <row r="313" spans="1:4" ht="12.75" customHeight="1">
      <c r="A313" s="62" t="s">
        <v>437</v>
      </c>
      <c r="B313" s="62" t="s">
        <v>438</v>
      </c>
      <c r="C313" s="63">
        <v>387273538</v>
      </c>
      <c r="D313" s="63">
        <v>0</v>
      </c>
    </row>
    <row r="314" spans="1:4" ht="12.75" customHeight="1">
      <c r="A314" s="62" t="s">
        <v>439</v>
      </c>
      <c r="B314" s="62" t="s">
        <v>440</v>
      </c>
      <c r="C314" s="63">
        <v>15092781848</v>
      </c>
      <c r="D314" s="63">
        <v>0</v>
      </c>
    </row>
    <row r="315" spans="1:4" ht="12.75" customHeight="1">
      <c r="A315" s="62" t="s">
        <v>441</v>
      </c>
      <c r="B315" s="62" t="s">
        <v>442</v>
      </c>
      <c r="C315" s="63">
        <v>1031151071</v>
      </c>
      <c r="D315" s="63">
        <v>0</v>
      </c>
    </row>
    <row r="316" spans="1:4" ht="12.75" customHeight="1">
      <c r="A316" s="62" t="s">
        <v>443</v>
      </c>
      <c r="B316" s="62" t="s">
        <v>444</v>
      </c>
      <c r="C316" s="63">
        <v>389132346</v>
      </c>
      <c r="D316" s="63">
        <v>0</v>
      </c>
    </row>
    <row r="317" spans="1:4" ht="12.75" customHeight="1">
      <c r="A317" s="62" t="s">
        <v>445</v>
      </c>
      <c r="B317" s="62" t="s">
        <v>446</v>
      </c>
      <c r="C317" s="63">
        <v>1254375</v>
      </c>
      <c r="D317" s="63">
        <v>0</v>
      </c>
    </row>
    <row r="318" spans="1:4" ht="12.75" customHeight="1">
      <c r="A318" s="62" t="s">
        <v>447</v>
      </c>
      <c r="B318" s="62" t="s">
        <v>448</v>
      </c>
      <c r="C318" s="63">
        <v>49020</v>
      </c>
      <c r="D318" s="63">
        <v>0</v>
      </c>
    </row>
    <row r="319" spans="1:4" ht="12.75" customHeight="1">
      <c r="A319" s="62" t="s">
        <v>449</v>
      </c>
      <c r="B319" s="62" t="s">
        <v>450</v>
      </c>
      <c r="C319" s="63">
        <v>352469</v>
      </c>
      <c r="D319" s="63">
        <v>0</v>
      </c>
    </row>
    <row r="320" spans="1:4" ht="12.75" customHeight="1">
      <c r="A320" s="62" t="s">
        <v>451</v>
      </c>
      <c r="B320" s="62" t="s">
        <v>452</v>
      </c>
      <c r="C320" s="63">
        <v>320403179</v>
      </c>
      <c r="D320" s="63">
        <v>0</v>
      </c>
    </row>
    <row r="321" spans="1:4" ht="12.75" customHeight="1">
      <c r="A321" s="62" t="s">
        <v>453</v>
      </c>
      <c r="B321" s="62" t="s">
        <v>454</v>
      </c>
      <c r="C321" s="63">
        <v>7942125</v>
      </c>
      <c r="D321" s="63">
        <v>0</v>
      </c>
    </row>
    <row r="322" spans="1:4" ht="12.75" customHeight="1">
      <c r="A322" s="62" t="s">
        <v>455</v>
      </c>
      <c r="B322" s="62" t="s">
        <v>456</v>
      </c>
      <c r="C322" s="63">
        <v>144079761</v>
      </c>
      <c r="D322" s="63">
        <v>0</v>
      </c>
    </row>
    <row r="323" spans="1:4" ht="12.75" customHeight="1">
      <c r="A323" s="62" t="s">
        <v>457</v>
      </c>
      <c r="B323" s="62" t="s">
        <v>458</v>
      </c>
      <c r="C323" s="63">
        <v>244299349</v>
      </c>
      <c r="D323" s="63">
        <v>0</v>
      </c>
    </row>
    <row r="324" spans="1:4" ht="12.75" customHeight="1">
      <c r="A324" s="62" t="s">
        <v>459</v>
      </c>
      <c r="B324" s="62" t="s">
        <v>460</v>
      </c>
      <c r="C324" s="63">
        <v>459453810</v>
      </c>
      <c r="D324" s="63">
        <v>0</v>
      </c>
    </row>
    <row r="325" spans="1:4" ht="12.75" customHeight="1">
      <c r="A325" s="62" t="s">
        <v>461</v>
      </c>
      <c r="B325" s="62" t="s">
        <v>462</v>
      </c>
      <c r="C325" s="63">
        <v>5115531968</v>
      </c>
      <c r="D325" s="63">
        <v>0</v>
      </c>
    </row>
    <row r="326" spans="1:4" ht="12.75" customHeight="1">
      <c r="A326" s="62" t="s">
        <v>463</v>
      </c>
      <c r="B326" s="62" t="s">
        <v>464</v>
      </c>
      <c r="C326" s="63">
        <v>136928325</v>
      </c>
      <c r="D326" s="63">
        <v>0</v>
      </c>
    </row>
    <row r="327" spans="1:4" ht="12.75" customHeight="1">
      <c r="A327" s="62" t="s">
        <v>465</v>
      </c>
      <c r="B327" s="62" t="s">
        <v>466</v>
      </c>
      <c r="C327" s="63">
        <v>23690063</v>
      </c>
      <c r="D327" s="63">
        <v>0</v>
      </c>
    </row>
    <row r="328" spans="1:4" ht="12.75" customHeight="1">
      <c r="A328" s="62" t="s">
        <v>467</v>
      </c>
      <c r="B328" s="62" t="s">
        <v>468</v>
      </c>
      <c r="C328" s="63">
        <v>26528723</v>
      </c>
      <c r="D328" s="63">
        <v>0</v>
      </c>
    </row>
    <row r="329" spans="1:4" ht="12.75" customHeight="1">
      <c r="A329" s="62" t="s">
        <v>469</v>
      </c>
      <c r="B329" s="62" t="s">
        <v>470</v>
      </c>
      <c r="C329" s="63">
        <v>81841287</v>
      </c>
      <c r="D329" s="63">
        <v>0</v>
      </c>
    </row>
    <row r="330" spans="1:4" ht="12.75" customHeight="1">
      <c r="A330" s="62" t="s">
        <v>471</v>
      </c>
      <c r="B330" s="62" t="s">
        <v>472</v>
      </c>
      <c r="C330" s="63">
        <v>5216273019</v>
      </c>
      <c r="D330" s="63">
        <v>0</v>
      </c>
    </row>
    <row r="331" spans="1:4" ht="12.75" customHeight="1">
      <c r="A331" s="62" t="s">
        <v>473</v>
      </c>
      <c r="B331" s="62" t="s">
        <v>474</v>
      </c>
      <c r="C331" s="63">
        <v>697546330</v>
      </c>
      <c r="D331" s="63">
        <v>0</v>
      </c>
    </row>
    <row r="332" spans="1:4" ht="12.75" customHeight="1">
      <c r="A332" s="62" t="s">
        <v>475</v>
      </c>
      <c r="B332" s="62" t="s">
        <v>476</v>
      </c>
      <c r="C332" s="63">
        <v>174899124</v>
      </c>
      <c r="D332" s="63">
        <v>0</v>
      </c>
    </row>
    <row r="333" spans="1:4" ht="12.75" customHeight="1">
      <c r="A333" s="62" t="s">
        <v>478</v>
      </c>
      <c r="B333" s="62" t="s">
        <v>660</v>
      </c>
      <c r="C333" s="63">
        <v>0</v>
      </c>
      <c r="D333" s="63">
        <v>98909822</v>
      </c>
    </row>
    <row r="334" spans="1:4" ht="12.75" customHeight="1">
      <c r="A334" s="62" t="s">
        <v>480</v>
      </c>
      <c r="B334" s="62" t="s">
        <v>661</v>
      </c>
      <c r="C334" s="63">
        <v>0</v>
      </c>
      <c r="D334" s="63">
        <v>11300</v>
      </c>
    </row>
    <row r="335" spans="1:4" ht="12.75" customHeight="1">
      <c r="A335" s="62" t="s">
        <v>482</v>
      </c>
      <c r="B335" s="62" t="s">
        <v>662</v>
      </c>
      <c r="C335" s="63">
        <v>0</v>
      </c>
      <c r="D335" s="63">
        <v>537179884</v>
      </c>
    </row>
    <row r="336" spans="1:4" ht="12.75" customHeight="1">
      <c r="A336" s="62" t="s">
        <v>484</v>
      </c>
      <c r="B336" s="62" t="s">
        <v>663</v>
      </c>
      <c r="C336" s="63">
        <v>0</v>
      </c>
      <c r="D336" s="63">
        <v>12508693</v>
      </c>
    </row>
    <row r="337" spans="1:4" ht="12.75" customHeight="1">
      <c r="A337" s="62" t="s">
        <v>486</v>
      </c>
      <c r="B337" s="62" t="s">
        <v>664</v>
      </c>
      <c r="C337" s="63">
        <v>0</v>
      </c>
      <c r="D337" s="63">
        <v>4238141913</v>
      </c>
    </row>
    <row r="338" spans="1:4" ht="12.75" customHeight="1">
      <c r="A338" s="62" t="s">
        <v>488</v>
      </c>
      <c r="B338" s="62" t="s">
        <v>665</v>
      </c>
      <c r="C338" s="63">
        <v>0</v>
      </c>
      <c r="D338" s="63">
        <v>17284582079</v>
      </c>
    </row>
    <row r="339" spans="1:4" ht="12.75" customHeight="1">
      <c r="A339" s="62" t="s">
        <v>490</v>
      </c>
      <c r="B339" s="62" t="s">
        <v>666</v>
      </c>
      <c r="C339" s="63">
        <v>0</v>
      </c>
      <c r="D339" s="63">
        <v>78875354</v>
      </c>
    </row>
    <row r="340" spans="1:4" ht="12.75" customHeight="1">
      <c r="A340" s="62" t="s">
        <v>492</v>
      </c>
      <c r="B340" s="62" t="s">
        <v>667</v>
      </c>
      <c r="C340" s="63">
        <v>0</v>
      </c>
      <c r="D340" s="63">
        <v>8458228</v>
      </c>
    </row>
    <row r="341" spans="1:4" ht="12.75" customHeight="1">
      <c r="A341" s="62" t="s">
        <v>494</v>
      </c>
      <c r="B341" s="62" t="s">
        <v>668</v>
      </c>
      <c r="C341" s="63">
        <v>0</v>
      </c>
      <c r="D341" s="63">
        <v>16274192769</v>
      </c>
    </row>
    <row r="342" spans="1:4" ht="12.75" customHeight="1">
      <c r="A342" s="62" t="s">
        <v>496</v>
      </c>
      <c r="B342" s="62" t="s">
        <v>669</v>
      </c>
      <c r="C342" s="63">
        <v>0</v>
      </c>
      <c r="D342" s="63">
        <v>4245493217</v>
      </c>
    </row>
    <row r="343" spans="1:4" ht="12.75" customHeight="1">
      <c r="A343" s="62" t="s">
        <v>498</v>
      </c>
      <c r="B343" s="62" t="s">
        <v>670</v>
      </c>
      <c r="C343" s="63">
        <v>0</v>
      </c>
      <c r="D343" s="63">
        <v>2394000</v>
      </c>
    </row>
    <row r="344" spans="1:4" ht="12.75" customHeight="1">
      <c r="A344" s="62" t="s">
        <v>500</v>
      </c>
      <c r="B344" s="62" t="s">
        <v>671</v>
      </c>
      <c r="C344" s="63">
        <v>0</v>
      </c>
      <c r="D344" s="63">
        <v>7183256</v>
      </c>
    </row>
    <row r="345" spans="1:4" ht="12.75" customHeight="1">
      <c r="A345" s="62" t="s">
        <v>502</v>
      </c>
      <c r="B345" s="62" t="s">
        <v>672</v>
      </c>
      <c r="C345" s="63">
        <v>0</v>
      </c>
      <c r="D345" s="63">
        <v>147307307</v>
      </c>
    </row>
    <row r="346" spans="1:4" ht="12.75" customHeight="1">
      <c r="A346" s="62" t="s">
        <v>504</v>
      </c>
      <c r="B346" s="62" t="s">
        <v>673</v>
      </c>
      <c r="C346" s="63">
        <v>0</v>
      </c>
      <c r="D346" s="63">
        <v>20477053</v>
      </c>
    </row>
    <row r="347" spans="1:4" ht="12.75" customHeight="1">
      <c r="A347" s="62" t="s">
        <v>506</v>
      </c>
      <c r="B347" s="62" t="s">
        <v>674</v>
      </c>
      <c r="C347" s="63">
        <v>0</v>
      </c>
      <c r="D347" s="63">
        <v>78224</v>
      </c>
    </row>
    <row r="348" spans="1:4" ht="12.75" customHeight="1">
      <c r="A348" s="62" t="s">
        <v>508</v>
      </c>
      <c r="B348" s="62" t="s">
        <v>675</v>
      </c>
      <c r="C348" s="63">
        <v>0</v>
      </c>
      <c r="D348" s="63">
        <v>99680039</v>
      </c>
    </row>
    <row r="349" spans="1:4" ht="12.75" customHeight="1">
      <c r="A349" s="62" t="s">
        <v>510</v>
      </c>
      <c r="B349" s="62" t="s">
        <v>676</v>
      </c>
      <c r="C349" s="63">
        <v>0</v>
      </c>
      <c r="D349" s="63">
        <v>224029056</v>
      </c>
    </row>
    <row r="350" spans="1:4" ht="12.75" customHeight="1">
      <c r="A350" s="62" t="s">
        <v>512</v>
      </c>
      <c r="B350" s="62" t="s">
        <v>677</v>
      </c>
      <c r="C350" s="63">
        <v>0</v>
      </c>
      <c r="D350" s="63">
        <v>1003153582</v>
      </c>
    </row>
    <row r="351" spans="1:4" ht="12.75" customHeight="1">
      <c r="A351" s="62" t="s">
        <v>514</v>
      </c>
      <c r="B351" s="62" t="s">
        <v>678</v>
      </c>
      <c r="C351" s="63">
        <v>0</v>
      </c>
      <c r="D351" s="63">
        <v>1147018351</v>
      </c>
    </row>
    <row r="352" spans="1:4" ht="12.75" customHeight="1">
      <c r="A352" s="62" t="s">
        <v>516</v>
      </c>
      <c r="B352" s="62" t="s">
        <v>679</v>
      </c>
      <c r="C352" s="63">
        <v>0</v>
      </c>
      <c r="D352" s="63">
        <v>9353186</v>
      </c>
    </row>
    <row r="353" spans="1:4" ht="12.75" customHeight="1">
      <c r="A353" s="62" t="s">
        <v>518</v>
      </c>
      <c r="B353" s="62" t="s">
        <v>680</v>
      </c>
      <c r="C353" s="63">
        <v>0</v>
      </c>
      <c r="D353" s="63">
        <v>33079536</v>
      </c>
    </row>
    <row r="354" spans="1:4" ht="12.75" customHeight="1">
      <c r="A354" s="62" t="s">
        <v>520</v>
      </c>
      <c r="B354" s="62" t="s">
        <v>681</v>
      </c>
      <c r="C354" s="63">
        <v>0</v>
      </c>
      <c r="D354" s="63">
        <v>6849236</v>
      </c>
    </row>
    <row r="355" spans="1:4" ht="12.75" customHeight="1">
      <c r="A355" s="62" t="s">
        <v>522</v>
      </c>
      <c r="B355" s="62" t="s">
        <v>682</v>
      </c>
      <c r="C355" s="63">
        <v>0</v>
      </c>
      <c r="D355" s="63">
        <v>64973780</v>
      </c>
    </row>
    <row r="356" spans="1:4" ht="12.75" customHeight="1">
      <c r="A356" s="62" t="s">
        <v>524</v>
      </c>
      <c r="B356" s="62" t="s">
        <v>683</v>
      </c>
      <c r="C356" s="63">
        <v>0</v>
      </c>
      <c r="D356" s="63">
        <v>5216574</v>
      </c>
    </row>
    <row r="357" spans="1:4" ht="12.75" customHeight="1">
      <c r="A357" s="62" t="s">
        <v>526</v>
      </c>
      <c r="B357" s="62" t="s">
        <v>684</v>
      </c>
      <c r="C357" s="63">
        <v>0</v>
      </c>
      <c r="D357" s="63">
        <v>260558625</v>
      </c>
    </row>
    <row r="358" spans="1:4" ht="12.75" customHeight="1">
      <c r="A358" s="62" t="s">
        <v>528</v>
      </c>
      <c r="B358" s="62" t="s">
        <v>685</v>
      </c>
      <c r="C358" s="63">
        <v>0</v>
      </c>
      <c r="D358" s="63">
        <v>955863408</v>
      </c>
    </row>
    <row r="359" spans="1:4" ht="12.75" customHeight="1">
      <c r="A359" s="62" t="s">
        <v>530</v>
      </c>
      <c r="B359" s="62" t="s">
        <v>686</v>
      </c>
      <c r="C359" s="63">
        <v>0</v>
      </c>
      <c r="D359" s="63">
        <v>67431672</v>
      </c>
    </row>
    <row r="360" spans="1:4" ht="12.75" customHeight="1">
      <c r="A360" s="62" t="s">
        <v>532</v>
      </c>
      <c r="B360" s="62" t="s">
        <v>687</v>
      </c>
      <c r="C360" s="63">
        <v>0</v>
      </c>
      <c r="D360" s="63">
        <v>257141586</v>
      </c>
    </row>
    <row r="361" spans="1:4" ht="12.75" customHeight="1">
      <c r="A361" s="62" t="s">
        <v>534</v>
      </c>
      <c r="B361" s="62" t="s">
        <v>688</v>
      </c>
      <c r="C361" s="63">
        <v>0</v>
      </c>
      <c r="D361" s="63">
        <v>12750376</v>
      </c>
    </row>
    <row r="362" spans="1:4" ht="12.75" customHeight="1">
      <c r="A362" s="62" t="s">
        <v>536</v>
      </c>
      <c r="B362" s="62" t="s">
        <v>689</v>
      </c>
      <c r="C362" s="63">
        <v>0</v>
      </c>
      <c r="D362" s="63">
        <v>5783928</v>
      </c>
    </row>
    <row r="363" spans="1:4" ht="12.75" customHeight="1">
      <c r="A363" s="62" t="s">
        <v>538</v>
      </c>
      <c r="B363" s="62" t="s">
        <v>539</v>
      </c>
      <c r="C363" s="63">
        <v>0</v>
      </c>
      <c r="D363" s="63">
        <v>0</v>
      </c>
    </row>
    <row r="364" spans="1:4" ht="12.75" customHeight="1">
      <c r="A364" s="62" t="s">
        <v>541</v>
      </c>
      <c r="C364" s="63">
        <v>0</v>
      </c>
      <c r="D364" s="63">
        <v>17238161000</v>
      </c>
    </row>
    <row r="365" spans="3:4" ht="12.75" customHeight="1">
      <c r="C365" s="63">
        <f>SUM(C2:C364)</f>
        <v>83585011783</v>
      </c>
      <c r="D365" s="63">
        <f>SUM(D2:D364)</f>
        <v>83585011783</v>
      </c>
    </row>
    <row r="366" ht="12.75" customHeight="1">
      <c r="H366" s="64">
        <f>C365-D365</f>
        <v>0</v>
      </c>
    </row>
  </sheetData>
  <sheetProtection/>
  <autoFilter ref="A1:D364"/>
  <printOptions/>
  <pageMargins left="0" right="0" top="0" bottom="0" header="0" footer="0"/>
  <pageSetup fitToHeight="0" fitToWidth="0"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1:G298"/>
  <sheetViews>
    <sheetView zoomScalePageLayoutView="0" workbookViewId="0" topLeftCell="A265">
      <selection activeCell="B64" sqref="A62:C66"/>
    </sheetView>
  </sheetViews>
  <sheetFormatPr defaultColWidth="6.8515625" defaultRowHeight="12.75" customHeight="1"/>
  <cols>
    <col min="1" max="1" width="18.00390625" style="48" bestFit="1" customWidth="1"/>
    <col min="2" max="2" width="89.28125" style="48" bestFit="1" customWidth="1"/>
    <col min="3" max="4" width="19.7109375" style="57" bestFit="1" customWidth="1"/>
    <col min="5" max="16384" width="6.8515625" style="48" customWidth="1"/>
  </cols>
  <sheetData>
    <row r="1" spans="1:4" ht="12.75" customHeight="1">
      <c r="A1" s="49" t="s">
        <v>125</v>
      </c>
      <c r="B1" s="49" t="s">
        <v>658</v>
      </c>
      <c r="C1" s="56"/>
      <c r="D1" s="56"/>
    </row>
    <row r="2" spans="1:2" ht="12.75" customHeight="1">
      <c r="A2" s="49" t="s">
        <v>129</v>
      </c>
      <c r="B2" s="49" t="s">
        <v>130</v>
      </c>
    </row>
    <row r="3" spans="1:4" ht="12.75" customHeight="1">
      <c r="A3" s="49" t="s">
        <v>543</v>
      </c>
      <c r="B3" s="49" t="s">
        <v>131</v>
      </c>
      <c r="C3" s="56">
        <v>875996956</v>
      </c>
      <c r="D3" s="56">
        <v>0</v>
      </c>
    </row>
    <row r="4" spans="1:4" ht="12.75" customHeight="1">
      <c r="A4" s="49" t="s">
        <v>544</v>
      </c>
      <c r="B4" s="49" t="s">
        <v>132</v>
      </c>
      <c r="C4" s="56">
        <v>3190917719</v>
      </c>
      <c r="D4" s="56">
        <v>0</v>
      </c>
    </row>
    <row r="5" spans="1:4" ht="12.75" customHeight="1">
      <c r="A5" s="49" t="s">
        <v>129</v>
      </c>
      <c r="B5" s="49" t="s">
        <v>133</v>
      </c>
      <c r="C5" s="57">
        <v>0</v>
      </c>
      <c r="D5" s="57">
        <v>0</v>
      </c>
    </row>
    <row r="6" spans="1:4" ht="12.75" customHeight="1">
      <c r="A6" s="49" t="s">
        <v>134</v>
      </c>
      <c r="B6" s="49" t="s">
        <v>135</v>
      </c>
      <c r="C6" s="56">
        <v>6557539</v>
      </c>
      <c r="D6" s="56">
        <v>0</v>
      </c>
    </row>
    <row r="7" spans="1:4" ht="12.75" customHeight="1">
      <c r="A7" s="49" t="s">
        <v>136</v>
      </c>
      <c r="B7" s="49" t="s">
        <v>137</v>
      </c>
      <c r="C7" s="56">
        <v>11321177</v>
      </c>
      <c r="D7" s="56">
        <v>0</v>
      </c>
    </row>
    <row r="8" spans="1:4" ht="12.75" customHeight="1">
      <c r="A8" s="49" t="s">
        <v>138</v>
      </c>
      <c r="B8" s="49" t="s">
        <v>139</v>
      </c>
      <c r="C8" s="56">
        <v>7608950</v>
      </c>
      <c r="D8" s="56">
        <v>0</v>
      </c>
    </row>
    <row r="9" spans="1:4" ht="12.75" customHeight="1">
      <c r="A9" s="49" t="s">
        <v>140</v>
      </c>
      <c r="B9" s="49" t="s">
        <v>141</v>
      </c>
      <c r="C9" s="56">
        <v>3378982</v>
      </c>
      <c r="D9" s="56">
        <v>0</v>
      </c>
    </row>
    <row r="10" spans="1:4" ht="12.75" customHeight="1">
      <c r="A10" s="49" t="s">
        <v>142</v>
      </c>
      <c r="B10" s="49" t="s">
        <v>143</v>
      </c>
      <c r="C10" s="56">
        <v>14070970</v>
      </c>
      <c r="D10" s="56">
        <v>0</v>
      </c>
    </row>
    <row r="11" spans="1:4" ht="12.75" customHeight="1">
      <c r="A11" s="49" t="s">
        <v>144</v>
      </c>
      <c r="B11" s="49" t="s">
        <v>145</v>
      </c>
      <c r="C11" s="56">
        <v>10759869</v>
      </c>
      <c r="D11" s="56">
        <v>0</v>
      </c>
    </row>
    <row r="12" spans="1:4" ht="12.75" customHeight="1">
      <c r="A12" s="49" t="s">
        <v>146</v>
      </c>
      <c r="B12" s="49" t="s">
        <v>147</v>
      </c>
      <c r="C12" s="56">
        <v>9442381</v>
      </c>
      <c r="D12" s="56">
        <v>0</v>
      </c>
    </row>
    <row r="13" spans="1:4" ht="12.75" customHeight="1">
      <c r="A13" s="49" t="s">
        <v>148</v>
      </c>
      <c r="B13" s="49" t="s">
        <v>149</v>
      </c>
      <c r="C13" s="56">
        <v>18297850</v>
      </c>
      <c r="D13" s="56">
        <v>0</v>
      </c>
    </row>
    <row r="14" spans="1:4" ht="12.75" customHeight="1">
      <c r="A14" s="49" t="s">
        <v>150</v>
      </c>
      <c r="B14" s="49" t="s">
        <v>151</v>
      </c>
      <c r="C14" s="56">
        <v>32031290</v>
      </c>
      <c r="D14" s="56">
        <v>0</v>
      </c>
    </row>
    <row r="15" spans="1:4" ht="12.75" customHeight="1">
      <c r="A15" s="49" t="s">
        <v>152</v>
      </c>
      <c r="B15" s="49" t="s">
        <v>153</v>
      </c>
      <c r="C15" s="56">
        <v>59774954</v>
      </c>
      <c r="D15" s="56">
        <v>0</v>
      </c>
    </row>
    <row r="16" spans="1:4" ht="12.75" customHeight="1">
      <c r="A16" s="49" t="s">
        <v>154</v>
      </c>
      <c r="B16" s="49" t="s">
        <v>155</v>
      </c>
      <c r="C16" s="56">
        <v>62122896</v>
      </c>
      <c r="D16" s="56">
        <v>0</v>
      </c>
    </row>
    <row r="17" spans="1:4" ht="12.75" customHeight="1">
      <c r="A17" s="49" t="s">
        <v>156</v>
      </c>
      <c r="B17" s="49" t="s">
        <v>157</v>
      </c>
      <c r="C17" s="56">
        <v>43527662</v>
      </c>
      <c r="D17" s="56">
        <v>0</v>
      </c>
    </row>
    <row r="18" spans="1:4" ht="12.75" customHeight="1">
      <c r="A18" s="49" t="s">
        <v>158</v>
      </c>
      <c r="B18" s="49" t="s">
        <v>159</v>
      </c>
      <c r="C18" s="56">
        <v>52751347</v>
      </c>
      <c r="D18" s="56">
        <v>0</v>
      </c>
    </row>
    <row r="19" spans="1:4" ht="12.75" customHeight="1">
      <c r="A19" s="49" t="s">
        <v>160</v>
      </c>
      <c r="B19" s="49" t="s">
        <v>161</v>
      </c>
      <c r="C19" s="56">
        <v>1140860041</v>
      </c>
      <c r="D19" s="56">
        <v>0</v>
      </c>
    </row>
    <row r="20" spans="1:4" ht="12.75" customHeight="1">
      <c r="A20" s="49" t="s">
        <v>162</v>
      </c>
      <c r="B20" s="49" t="s">
        <v>163</v>
      </c>
      <c r="C20" s="56">
        <v>60277498</v>
      </c>
      <c r="D20" s="56">
        <v>0</v>
      </c>
    </row>
    <row r="21" spans="1:4" ht="12.75" customHeight="1">
      <c r="A21" s="49" t="s">
        <v>164</v>
      </c>
      <c r="B21" s="49" t="s">
        <v>165</v>
      </c>
      <c r="C21" s="56">
        <v>35275865</v>
      </c>
      <c r="D21" s="56">
        <v>0</v>
      </c>
    </row>
    <row r="22" spans="1:4" ht="12.75" customHeight="1">
      <c r="A22" s="49" t="s">
        <v>166</v>
      </c>
      <c r="B22" s="49" t="s">
        <v>167</v>
      </c>
      <c r="C22" s="56">
        <v>35267651</v>
      </c>
      <c r="D22" s="56">
        <v>0</v>
      </c>
    </row>
    <row r="23" spans="1:4" ht="12.75" customHeight="1">
      <c r="A23" s="49" t="s">
        <v>168</v>
      </c>
      <c r="B23" s="49" t="s">
        <v>169</v>
      </c>
      <c r="C23" s="56">
        <v>54760018</v>
      </c>
      <c r="D23" s="56">
        <v>0</v>
      </c>
    </row>
    <row r="24" spans="1:4" ht="12.75" customHeight="1">
      <c r="A24" s="49" t="s">
        <v>170</v>
      </c>
      <c r="B24" s="49" t="s">
        <v>171</v>
      </c>
      <c r="C24" s="56">
        <v>17949850</v>
      </c>
      <c r="D24" s="56">
        <v>0</v>
      </c>
    </row>
    <row r="25" spans="1:4" ht="12.75" customHeight="1">
      <c r="A25" s="49" t="s">
        <v>172</v>
      </c>
      <c r="B25" s="49" t="s">
        <v>173</v>
      </c>
      <c r="C25" s="56">
        <v>9440122</v>
      </c>
      <c r="D25" s="56">
        <v>0</v>
      </c>
    </row>
    <row r="26" spans="1:4" ht="12.75" customHeight="1">
      <c r="A26" s="49" t="s">
        <v>174</v>
      </c>
      <c r="B26" s="49" t="s">
        <v>175</v>
      </c>
      <c r="C26" s="56">
        <v>53368804</v>
      </c>
      <c r="D26" s="56">
        <v>0</v>
      </c>
    </row>
    <row r="27" spans="1:4" ht="12.75" customHeight="1">
      <c r="A27" s="49" t="s">
        <v>176</v>
      </c>
      <c r="B27" s="49" t="s">
        <v>177</v>
      </c>
      <c r="C27" s="56">
        <v>21306577</v>
      </c>
      <c r="D27" s="56">
        <v>0</v>
      </c>
    </row>
    <row r="28" spans="1:4" ht="12.75" customHeight="1">
      <c r="A28" s="49" t="s">
        <v>178</v>
      </c>
      <c r="B28" s="49" t="s">
        <v>179</v>
      </c>
      <c r="C28" s="56">
        <v>45904809</v>
      </c>
      <c r="D28" s="56">
        <v>0</v>
      </c>
    </row>
    <row r="29" spans="1:4" ht="12.75" customHeight="1">
      <c r="A29" s="49" t="s">
        <v>180</v>
      </c>
      <c r="B29" s="49" t="s">
        <v>181</v>
      </c>
      <c r="C29" s="56">
        <v>2721226</v>
      </c>
      <c r="D29" s="56">
        <v>0</v>
      </c>
    </row>
    <row r="30" spans="1:4" ht="12.75" customHeight="1">
      <c r="A30" s="49" t="s">
        <v>182</v>
      </c>
      <c r="B30" s="49" t="s">
        <v>183</v>
      </c>
      <c r="C30" s="56">
        <v>1657413</v>
      </c>
      <c r="D30" s="56">
        <v>0</v>
      </c>
    </row>
    <row r="31" spans="1:4" ht="12.75" customHeight="1">
      <c r="A31" s="49" t="s">
        <v>184</v>
      </c>
      <c r="B31" s="49" t="s">
        <v>185</v>
      </c>
      <c r="C31" s="56">
        <v>53595822</v>
      </c>
      <c r="D31" s="56">
        <v>0</v>
      </c>
    </row>
    <row r="32" spans="1:4" ht="12.75" customHeight="1">
      <c r="A32" s="49" t="s">
        <v>186</v>
      </c>
      <c r="B32" s="49" t="s">
        <v>187</v>
      </c>
      <c r="C32" s="56">
        <v>3797790295</v>
      </c>
      <c r="D32" s="56">
        <v>0</v>
      </c>
    </row>
    <row r="33" spans="1:4" ht="12.75" customHeight="1">
      <c r="A33" s="49" t="s">
        <v>188</v>
      </c>
      <c r="B33" s="49" t="s">
        <v>189</v>
      </c>
      <c r="C33" s="56">
        <v>46670</v>
      </c>
      <c r="D33" s="56">
        <v>0</v>
      </c>
    </row>
    <row r="34" spans="1:4" ht="12.75" customHeight="1">
      <c r="A34" s="49" t="s">
        <v>190</v>
      </c>
      <c r="B34" s="49" t="s">
        <v>191</v>
      </c>
      <c r="C34" s="56">
        <v>9800</v>
      </c>
      <c r="D34" s="56">
        <v>0</v>
      </c>
    </row>
    <row r="35" spans="1:4" ht="12.75" customHeight="1">
      <c r="A35" s="49" t="s">
        <v>192</v>
      </c>
      <c r="B35" s="49" t="s">
        <v>193</v>
      </c>
      <c r="C35" s="56">
        <v>93833</v>
      </c>
      <c r="D35" s="56">
        <v>0</v>
      </c>
    </row>
    <row r="36" spans="1:4" ht="12.75" customHeight="1">
      <c r="A36" s="49" t="s">
        <v>129</v>
      </c>
      <c r="B36" s="49" t="s">
        <v>194</v>
      </c>
      <c r="C36" s="57">
        <v>0</v>
      </c>
      <c r="D36" s="57">
        <v>0</v>
      </c>
    </row>
    <row r="37" spans="1:4" ht="12.75" customHeight="1">
      <c r="A37" s="49" t="s">
        <v>195</v>
      </c>
      <c r="B37" s="49" t="s">
        <v>135</v>
      </c>
      <c r="C37" s="56">
        <v>1305555</v>
      </c>
      <c r="D37" s="56">
        <v>0</v>
      </c>
    </row>
    <row r="38" spans="1:4" ht="12.75" customHeight="1">
      <c r="A38" s="49" t="s">
        <v>196</v>
      </c>
      <c r="B38" s="49" t="s">
        <v>137</v>
      </c>
      <c r="C38" s="56">
        <v>28194824</v>
      </c>
      <c r="D38" s="56">
        <v>0</v>
      </c>
    </row>
    <row r="39" spans="1:4" ht="12.75" customHeight="1">
      <c r="A39" s="49" t="s">
        <v>197</v>
      </c>
      <c r="B39" s="49" t="s">
        <v>139</v>
      </c>
      <c r="C39" s="56">
        <v>1248543</v>
      </c>
      <c r="D39" s="56">
        <v>0</v>
      </c>
    </row>
    <row r="40" spans="1:4" ht="12.75" customHeight="1">
      <c r="A40" s="49" t="s">
        <v>198</v>
      </c>
      <c r="B40" s="49" t="s">
        <v>141</v>
      </c>
      <c r="C40" s="56">
        <v>51276</v>
      </c>
      <c r="D40" s="56">
        <v>0</v>
      </c>
    </row>
    <row r="41" spans="1:4" ht="12.75" customHeight="1">
      <c r="A41" s="49" t="s">
        <v>199</v>
      </c>
      <c r="B41" s="49" t="s">
        <v>143</v>
      </c>
      <c r="C41" s="56">
        <v>10568708</v>
      </c>
      <c r="D41" s="56">
        <v>0</v>
      </c>
    </row>
    <row r="42" spans="1:4" ht="12.75" customHeight="1">
      <c r="A42" s="49" t="s">
        <v>200</v>
      </c>
      <c r="B42" s="49" t="s">
        <v>145</v>
      </c>
      <c r="C42" s="56">
        <v>1102864</v>
      </c>
      <c r="D42" s="56">
        <v>0</v>
      </c>
    </row>
    <row r="43" spans="1:4" ht="12.75" customHeight="1">
      <c r="A43" s="49" t="s">
        <v>201</v>
      </c>
      <c r="B43" s="49" t="s">
        <v>147</v>
      </c>
      <c r="C43" s="56">
        <v>179</v>
      </c>
      <c r="D43" s="56">
        <v>0</v>
      </c>
    </row>
    <row r="44" spans="1:4" ht="12.75" customHeight="1">
      <c r="A44" s="49" t="s">
        <v>202</v>
      </c>
      <c r="B44" s="49" t="s">
        <v>149</v>
      </c>
      <c r="C44" s="56">
        <v>41120488</v>
      </c>
      <c r="D44" s="56">
        <v>0</v>
      </c>
    </row>
    <row r="45" spans="1:4" ht="12.75" customHeight="1">
      <c r="A45" s="49" t="s">
        <v>203</v>
      </c>
      <c r="B45" s="49" t="s">
        <v>151</v>
      </c>
      <c r="C45" s="56">
        <v>5268217</v>
      </c>
      <c r="D45" s="56">
        <v>0</v>
      </c>
    </row>
    <row r="46" spans="1:4" ht="12.75" customHeight="1">
      <c r="A46" s="49" t="s">
        <v>204</v>
      </c>
      <c r="B46" s="49" t="s">
        <v>153</v>
      </c>
      <c r="C46" s="56">
        <v>14702801</v>
      </c>
      <c r="D46" s="56">
        <v>0</v>
      </c>
    </row>
    <row r="47" spans="1:4" ht="12.75" customHeight="1">
      <c r="A47" s="49" t="s">
        <v>205</v>
      </c>
      <c r="B47" s="49" t="s">
        <v>155</v>
      </c>
      <c r="C47" s="56">
        <v>15388645</v>
      </c>
      <c r="D47" s="56">
        <v>0</v>
      </c>
    </row>
    <row r="48" spans="1:4" ht="12.75" customHeight="1">
      <c r="A48" s="49" t="s">
        <v>206</v>
      </c>
      <c r="B48" s="49" t="s">
        <v>157</v>
      </c>
      <c r="C48" s="56">
        <v>15583620</v>
      </c>
      <c r="D48" s="56">
        <v>0</v>
      </c>
    </row>
    <row r="49" spans="1:4" ht="12.75" customHeight="1">
      <c r="A49" s="49" t="s">
        <v>207</v>
      </c>
      <c r="B49" s="49" t="s">
        <v>159</v>
      </c>
      <c r="C49" s="56">
        <v>103988896</v>
      </c>
      <c r="D49" s="56">
        <v>0</v>
      </c>
    </row>
    <row r="50" spans="1:4" ht="12.75" customHeight="1">
      <c r="A50" s="49" t="s">
        <v>208</v>
      </c>
      <c r="B50" s="49" t="s">
        <v>161</v>
      </c>
      <c r="C50" s="56">
        <v>990640625</v>
      </c>
      <c r="D50" s="56">
        <v>0</v>
      </c>
    </row>
    <row r="51" spans="1:4" ht="12.75" customHeight="1">
      <c r="A51" s="49" t="s">
        <v>209</v>
      </c>
      <c r="B51" s="49" t="s">
        <v>163</v>
      </c>
      <c r="C51" s="56">
        <v>351139</v>
      </c>
      <c r="D51" s="56">
        <v>0</v>
      </c>
    </row>
    <row r="52" spans="1:4" ht="12.75" customHeight="1">
      <c r="A52" s="49" t="s">
        <v>210</v>
      </c>
      <c r="B52" s="49" t="s">
        <v>165</v>
      </c>
      <c r="C52" s="56">
        <v>9642202</v>
      </c>
      <c r="D52" s="56">
        <v>0</v>
      </c>
    </row>
    <row r="53" spans="1:4" ht="12.75" customHeight="1">
      <c r="A53" s="49" t="s">
        <v>211</v>
      </c>
      <c r="B53" s="49" t="s">
        <v>167</v>
      </c>
      <c r="C53" s="56">
        <v>2434655</v>
      </c>
      <c r="D53" s="56">
        <v>0</v>
      </c>
    </row>
    <row r="54" spans="1:4" ht="12.75" customHeight="1">
      <c r="A54" s="49" t="s">
        <v>212</v>
      </c>
      <c r="B54" s="49" t="s">
        <v>169</v>
      </c>
      <c r="C54" s="56">
        <v>127089830</v>
      </c>
      <c r="D54" s="56">
        <v>0</v>
      </c>
    </row>
    <row r="55" spans="1:4" ht="12.75" customHeight="1">
      <c r="A55" s="49" t="s">
        <v>213</v>
      </c>
      <c r="B55" s="49" t="s">
        <v>171</v>
      </c>
      <c r="C55" s="56">
        <v>3300550</v>
      </c>
      <c r="D55" s="56">
        <v>0</v>
      </c>
    </row>
    <row r="56" spans="1:4" ht="12.75" customHeight="1">
      <c r="A56" s="49" t="s">
        <v>214</v>
      </c>
      <c r="B56" s="49" t="s">
        <v>173</v>
      </c>
      <c r="C56" s="56">
        <v>2951285</v>
      </c>
      <c r="D56" s="56">
        <v>0</v>
      </c>
    </row>
    <row r="57" spans="1:4" ht="12.75" customHeight="1">
      <c r="A57" s="49" t="s">
        <v>215</v>
      </c>
      <c r="B57" s="49" t="s">
        <v>175</v>
      </c>
      <c r="C57" s="56">
        <v>10446361</v>
      </c>
      <c r="D57" s="56">
        <v>0</v>
      </c>
    </row>
    <row r="58" spans="1:4" ht="12.75" customHeight="1">
      <c r="A58" s="49" t="s">
        <v>216</v>
      </c>
      <c r="B58" s="49" t="s">
        <v>177</v>
      </c>
      <c r="C58" s="56">
        <v>1357616</v>
      </c>
      <c r="D58" s="56">
        <v>0</v>
      </c>
    </row>
    <row r="59" spans="1:4" ht="12.75" customHeight="1">
      <c r="A59" s="49" t="s">
        <v>217</v>
      </c>
      <c r="B59" s="49" t="s">
        <v>179</v>
      </c>
      <c r="C59" s="56">
        <v>214917</v>
      </c>
      <c r="D59" s="56">
        <v>0</v>
      </c>
    </row>
    <row r="60" spans="1:4" ht="12.75" customHeight="1">
      <c r="A60" s="49" t="s">
        <v>218</v>
      </c>
      <c r="B60" s="49" t="s">
        <v>181</v>
      </c>
      <c r="C60" s="56">
        <v>312925</v>
      </c>
      <c r="D60" s="56">
        <v>0</v>
      </c>
    </row>
    <row r="61" spans="1:4" ht="12.75" customHeight="1">
      <c r="A61" s="49" t="s">
        <v>219</v>
      </c>
      <c r="B61" s="49" t="s">
        <v>183</v>
      </c>
      <c r="C61" s="56">
        <v>2789</v>
      </c>
      <c r="D61" s="56">
        <v>0</v>
      </c>
    </row>
    <row r="62" spans="1:4" ht="12.75" customHeight="1">
      <c r="A62" s="49" t="s">
        <v>220</v>
      </c>
      <c r="B62" s="49" t="s">
        <v>185</v>
      </c>
      <c r="C62" s="56">
        <v>4832233</v>
      </c>
      <c r="D62" s="56">
        <v>0</v>
      </c>
    </row>
    <row r="63" spans="1:4" ht="12.75" customHeight="1">
      <c r="A63" s="49" t="s">
        <v>221</v>
      </c>
      <c r="B63" s="49" t="s">
        <v>187</v>
      </c>
      <c r="C63" s="56">
        <v>6084470</v>
      </c>
      <c r="D63" s="56">
        <v>0</v>
      </c>
    </row>
    <row r="64" spans="1:4" ht="12.75" customHeight="1">
      <c r="A64" s="49" t="s">
        <v>222</v>
      </c>
      <c r="B64" s="49" t="s">
        <v>223</v>
      </c>
      <c r="C64" s="56">
        <v>3000968</v>
      </c>
      <c r="D64" s="56">
        <v>0</v>
      </c>
    </row>
    <row r="65" spans="1:4" ht="12.75" customHeight="1">
      <c r="A65" s="49" t="s">
        <v>224</v>
      </c>
      <c r="B65" s="49" t="s">
        <v>225</v>
      </c>
      <c r="C65" s="56">
        <v>687569</v>
      </c>
      <c r="D65" s="56">
        <v>0</v>
      </c>
    </row>
    <row r="66" spans="1:4" ht="12.75" customHeight="1">
      <c r="A66" s="49" t="s">
        <v>226</v>
      </c>
      <c r="B66" s="49" t="s">
        <v>227</v>
      </c>
      <c r="C66" s="56">
        <v>2140435</v>
      </c>
      <c r="D66" s="56">
        <v>0</v>
      </c>
    </row>
    <row r="67" spans="1:4" ht="12.75" customHeight="1">
      <c r="A67" s="49" t="s">
        <v>228</v>
      </c>
      <c r="B67" s="49" t="s">
        <v>229</v>
      </c>
      <c r="C67" s="56">
        <v>6134</v>
      </c>
      <c r="D67" s="56">
        <v>0</v>
      </c>
    </row>
    <row r="68" spans="1:4" ht="12.75" customHeight="1">
      <c r="A68" s="49" t="s">
        <v>230</v>
      </c>
      <c r="B68" s="49" t="s">
        <v>231</v>
      </c>
      <c r="C68" s="56">
        <v>3445818</v>
      </c>
      <c r="D68" s="56">
        <v>0</v>
      </c>
    </row>
    <row r="69" spans="1:4" ht="12.75" customHeight="1">
      <c r="A69" s="49" t="s">
        <v>232</v>
      </c>
      <c r="B69" s="49" t="s">
        <v>233</v>
      </c>
      <c r="C69" s="56">
        <v>1027346</v>
      </c>
      <c r="D69" s="56">
        <v>0</v>
      </c>
    </row>
    <row r="70" spans="1:4" ht="12.75" customHeight="1">
      <c r="A70" s="49" t="s">
        <v>234</v>
      </c>
      <c r="B70" s="49" t="s">
        <v>235</v>
      </c>
      <c r="C70" s="56">
        <v>1229994</v>
      </c>
      <c r="D70" s="56">
        <v>0</v>
      </c>
    </row>
    <row r="71" spans="1:4" ht="12.75" customHeight="1">
      <c r="A71" s="49" t="s">
        <v>236</v>
      </c>
      <c r="B71" s="49" t="s">
        <v>237</v>
      </c>
      <c r="C71" s="56">
        <v>4146</v>
      </c>
      <c r="D71" s="56">
        <v>0</v>
      </c>
    </row>
    <row r="72" spans="1:4" ht="12.75" customHeight="1">
      <c r="A72" s="49" t="s">
        <v>238</v>
      </c>
      <c r="B72" s="49" t="s">
        <v>239</v>
      </c>
      <c r="C72" s="56">
        <v>16446</v>
      </c>
      <c r="D72" s="56">
        <v>0</v>
      </c>
    </row>
    <row r="73" spans="1:4" ht="12.75" customHeight="1">
      <c r="A73" s="49" t="s">
        <v>240</v>
      </c>
      <c r="B73" s="49" t="s">
        <v>189</v>
      </c>
      <c r="C73" s="56">
        <v>9799</v>
      </c>
      <c r="D73" s="56">
        <v>0</v>
      </c>
    </row>
    <row r="74" spans="1:4" ht="12.75" customHeight="1">
      <c r="A74" s="49" t="s">
        <v>241</v>
      </c>
      <c r="B74" s="49" t="s">
        <v>242</v>
      </c>
      <c r="C74" s="56">
        <v>3332911</v>
      </c>
      <c r="D74" s="56">
        <v>0</v>
      </c>
    </row>
    <row r="75" spans="1:4" ht="12.75" customHeight="1">
      <c r="A75" s="49" t="s">
        <v>243</v>
      </c>
      <c r="B75" s="49" t="s">
        <v>244</v>
      </c>
      <c r="C75" s="56">
        <v>39422</v>
      </c>
      <c r="D75" s="56">
        <v>0</v>
      </c>
    </row>
    <row r="76" spans="1:4" ht="12.75" customHeight="1">
      <c r="A76" s="49" t="s">
        <v>245</v>
      </c>
      <c r="B76" s="49" t="s">
        <v>246</v>
      </c>
      <c r="C76" s="56">
        <v>542466</v>
      </c>
      <c r="D76" s="56">
        <v>0</v>
      </c>
    </row>
    <row r="77" spans="1:4" ht="12.75" customHeight="1">
      <c r="A77" s="49" t="s">
        <v>247</v>
      </c>
      <c r="B77" s="49" t="s">
        <v>248</v>
      </c>
      <c r="C77" s="56">
        <v>494927</v>
      </c>
      <c r="D77" s="56">
        <v>0</v>
      </c>
    </row>
    <row r="78" spans="1:4" ht="12.75" customHeight="1">
      <c r="A78" s="49" t="s">
        <v>249</v>
      </c>
      <c r="B78" s="49" t="s">
        <v>250</v>
      </c>
      <c r="C78" s="56">
        <v>761771</v>
      </c>
      <c r="D78" s="56">
        <v>0</v>
      </c>
    </row>
    <row r="79" spans="1:4" ht="12.75" customHeight="1">
      <c r="A79" s="49" t="s">
        <v>251</v>
      </c>
      <c r="B79" s="49" t="s">
        <v>252</v>
      </c>
      <c r="C79" s="56">
        <v>3338400</v>
      </c>
      <c r="D79" s="56">
        <v>0</v>
      </c>
    </row>
    <row r="80" spans="1:4" ht="12.75" customHeight="1">
      <c r="A80" s="49" t="s">
        <v>253</v>
      </c>
      <c r="B80" s="49" t="s">
        <v>254</v>
      </c>
      <c r="C80" s="56">
        <v>48577</v>
      </c>
      <c r="D80" s="56">
        <v>0</v>
      </c>
    </row>
    <row r="81" spans="1:4" ht="12.75" customHeight="1">
      <c r="A81" s="49" t="s">
        <v>255</v>
      </c>
      <c r="B81" s="49" t="s">
        <v>256</v>
      </c>
      <c r="C81" s="56">
        <v>5048488</v>
      </c>
      <c r="D81" s="56">
        <v>0</v>
      </c>
    </row>
    <row r="82" spans="1:4" ht="12.75" customHeight="1">
      <c r="A82" s="49" t="s">
        <v>257</v>
      </c>
      <c r="B82" s="49" t="s">
        <v>258</v>
      </c>
      <c r="C82" s="56">
        <v>18492</v>
      </c>
      <c r="D82" s="56">
        <v>0</v>
      </c>
    </row>
    <row r="83" spans="1:4" ht="12.75" customHeight="1">
      <c r="A83" s="49" t="s">
        <v>259</v>
      </c>
      <c r="B83" s="49" t="s">
        <v>260</v>
      </c>
      <c r="C83" s="56">
        <v>2890326</v>
      </c>
      <c r="D83" s="56">
        <v>0</v>
      </c>
    </row>
    <row r="84" spans="1:4" ht="12.75" customHeight="1">
      <c r="A84" s="49" t="s">
        <v>261</v>
      </c>
      <c r="B84" s="49" t="s">
        <v>262</v>
      </c>
      <c r="C84" s="56">
        <v>1516857</v>
      </c>
      <c r="D84" s="56">
        <v>0</v>
      </c>
    </row>
    <row r="85" spans="1:4" ht="12.75" customHeight="1">
      <c r="A85" s="49" t="s">
        <v>263</v>
      </c>
      <c r="B85" s="49" t="s">
        <v>264</v>
      </c>
      <c r="C85" s="56">
        <v>4019888</v>
      </c>
      <c r="D85" s="56">
        <v>0</v>
      </c>
    </row>
    <row r="86" spans="1:4" ht="12.75" customHeight="1">
      <c r="A86" s="49" t="s">
        <v>265</v>
      </c>
      <c r="B86" s="49" t="s">
        <v>266</v>
      </c>
      <c r="C86" s="56">
        <v>833835</v>
      </c>
      <c r="D86" s="56">
        <v>0</v>
      </c>
    </row>
    <row r="87" spans="1:4" ht="12.75" customHeight="1">
      <c r="A87" s="49" t="s">
        <v>267</v>
      </c>
      <c r="B87" s="49" t="s">
        <v>268</v>
      </c>
      <c r="C87" s="56">
        <v>5660300</v>
      </c>
      <c r="D87" s="56">
        <v>0</v>
      </c>
    </row>
    <row r="88" spans="1:4" ht="12.75" customHeight="1">
      <c r="A88" s="49" t="s">
        <v>269</v>
      </c>
      <c r="B88" s="49" t="s">
        <v>270</v>
      </c>
      <c r="C88" s="56">
        <v>584646</v>
      </c>
      <c r="D88" s="56">
        <v>0</v>
      </c>
    </row>
    <row r="89" spans="1:4" ht="12.75" customHeight="1">
      <c r="A89" s="49" t="s">
        <v>271</v>
      </c>
      <c r="B89" s="49" t="s">
        <v>191</v>
      </c>
      <c r="C89" s="56">
        <v>14506611</v>
      </c>
      <c r="D89" s="56">
        <v>0</v>
      </c>
    </row>
    <row r="90" spans="1:4" ht="12.75" customHeight="1">
      <c r="A90" s="49" t="s">
        <v>272</v>
      </c>
      <c r="B90" s="49" t="s">
        <v>273</v>
      </c>
      <c r="C90" s="56">
        <v>23445</v>
      </c>
      <c r="D90" s="56">
        <v>0</v>
      </c>
    </row>
    <row r="91" spans="1:4" ht="12.75" customHeight="1">
      <c r="A91" s="49" t="s">
        <v>274</v>
      </c>
      <c r="B91" s="49" t="s">
        <v>275</v>
      </c>
      <c r="C91" s="56">
        <v>1863669</v>
      </c>
      <c r="D91" s="56">
        <v>0</v>
      </c>
    </row>
    <row r="92" spans="1:4" ht="12.75" customHeight="1">
      <c r="A92" s="49" t="s">
        <v>276</v>
      </c>
      <c r="B92" s="49" t="s">
        <v>277</v>
      </c>
      <c r="C92" s="56">
        <v>1292119</v>
      </c>
      <c r="D92" s="56">
        <v>0</v>
      </c>
    </row>
    <row r="93" spans="1:4" ht="12.75" customHeight="1">
      <c r="A93" s="49" t="s">
        <v>278</v>
      </c>
      <c r="B93" s="49" t="s">
        <v>279</v>
      </c>
      <c r="C93" s="56">
        <v>5867926</v>
      </c>
      <c r="D93" s="56">
        <v>0</v>
      </c>
    </row>
    <row r="94" spans="1:4" ht="12.75" customHeight="1">
      <c r="A94" s="49" t="s">
        <v>280</v>
      </c>
      <c r="B94" s="49" t="s">
        <v>281</v>
      </c>
      <c r="C94" s="56">
        <v>1480044</v>
      </c>
      <c r="D94" s="56">
        <v>0</v>
      </c>
    </row>
    <row r="95" spans="1:4" ht="12.75" customHeight="1">
      <c r="A95" s="49" t="s">
        <v>282</v>
      </c>
      <c r="B95" s="49" t="s">
        <v>283</v>
      </c>
      <c r="C95" s="56">
        <v>1623</v>
      </c>
      <c r="D95" s="56">
        <v>0</v>
      </c>
    </row>
    <row r="96" spans="1:4" ht="12.75" customHeight="1">
      <c r="A96" s="49" t="s">
        <v>284</v>
      </c>
      <c r="B96" s="49" t="s">
        <v>285</v>
      </c>
      <c r="C96" s="56">
        <v>1104437</v>
      </c>
      <c r="D96" s="56">
        <v>0</v>
      </c>
    </row>
    <row r="97" spans="1:4" ht="12.75" customHeight="1">
      <c r="A97" s="49" t="s">
        <v>286</v>
      </c>
      <c r="B97" s="49" t="s">
        <v>287</v>
      </c>
      <c r="C97" s="56">
        <v>220709</v>
      </c>
      <c r="D97" s="56">
        <v>0</v>
      </c>
    </row>
    <row r="98" spans="1:4" ht="12.75" customHeight="1">
      <c r="A98" s="49" t="s">
        <v>288</v>
      </c>
      <c r="B98" s="49" t="s">
        <v>193</v>
      </c>
      <c r="C98" s="56">
        <v>639652</v>
      </c>
      <c r="D98" s="56">
        <v>0</v>
      </c>
    </row>
    <row r="99" spans="1:4" ht="12.75" customHeight="1">
      <c r="A99" s="49" t="s">
        <v>289</v>
      </c>
      <c r="B99" s="49" t="s">
        <v>290</v>
      </c>
      <c r="C99" s="56">
        <v>1933170</v>
      </c>
      <c r="D99" s="56">
        <v>0</v>
      </c>
    </row>
    <row r="100" spans="1:4" ht="12.75" customHeight="1">
      <c r="A100" s="49" t="s">
        <v>291</v>
      </c>
      <c r="B100" s="49" t="s">
        <v>292</v>
      </c>
      <c r="C100" s="56">
        <v>40207</v>
      </c>
      <c r="D100" s="56">
        <v>0</v>
      </c>
    </row>
    <row r="101" spans="1:4" ht="12.75" customHeight="1">
      <c r="A101" s="49" t="s">
        <v>293</v>
      </c>
      <c r="B101" s="49" t="s">
        <v>294</v>
      </c>
      <c r="C101" s="56">
        <v>2562</v>
      </c>
      <c r="D101" s="56">
        <v>0</v>
      </c>
    </row>
    <row r="102" spans="1:4" ht="12.75" customHeight="1">
      <c r="A102" s="49" t="s">
        <v>295</v>
      </c>
      <c r="B102" s="49" t="s">
        <v>296</v>
      </c>
      <c r="C102" s="56">
        <v>112054</v>
      </c>
      <c r="D102" s="56">
        <v>0</v>
      </c>
    </row>
    <row r="103" spans="1:4" ht="12.75" customHeight="1">
      <c r="A103" s="49" t="s">
        <v>297</v>
      </c>
      <c r="B103" s="49" t="s">
        <v>298</v>
      </c>
      <c r="C103" s="56">
        <v>195902</v>
      </c>
      <c r="D103" s="56">
        <v>0</v>
      </c>
    </row>
    <row r="104" spans="1:4" ht="12.75" customHeight="1">
      <c r="A104" s="49" t="s">
        <v>299</v>
      </c>
      <c r="B104" s="49" t="s">
        <v>300</v>
      </c>
      <c r="C104" s="56">
        <v>971990</v>
      </c>
      <c r="D104" s="56">
        <v>0</v>
      </c>
    </row>
    <row r="105" spans="1:4" ht="12.75" customHeight="1">
      <c r="A105" s="49" t="s">
        <v>301</v>
      </c>
      <c r="B105" s="49" t="s">
        <v>302</v>
      </c>
      <c r="C105" s="56">
        <v>60372</v>
      </c>
      <c r="D105" s="56">
        <v>0</v>
      </c>
    </row>
    <row r="106" spans="1:4" ht="12.75" customHeight="1">
      <c r="A106" s="49" t="s">
        <v>129</v>
      </c>
      <c r="B106" s="49" t="s">
        <v>303</v>
      </c>
      <c r="C106" s="57">
        <v>0</v>
      </c>
      <c r="D106" s="57">
        <v>0</v>
      </c>
    </row>
    <row r="107" spans="1:4" ht="12.75" customHeight="1">
      <c r="A107" s="49" t="s">
        <v>304</v>
      </c>
      <c r="B107" s="49" t="s">
        <v>135</v>
      </c>
      <c r="C107" s="56">
        <v>145587</v>
      </c>
      <c r="D107" s="56">
        <v>0</v>
      </c>
    </row>
    <row r="108" spans="1:4" ht="12.75" customHeight="1">
      <c r="A108" s="49" t="s">
        <v>305</v>
      </c>
      <c r="B108" s="49" t="s">
        <v>137</v>
      </c>
      <c r="C108" s="56">
        <v>1665151</v>
      </c>
      <c r="D108" s="56">
        <v>0</v>
      </c>
    </row>
    <row r="109" spans="1:4" ht="12.75" customHeight="1">
      <c r="A109" s="49" t="s">
        <v>306</v>
      </c>
      <c r="B109" s="49" t="s">
        <v>139</v>
      </c>
      <c r="C109" s="56">
        <v>866076</v>
      </c>
      <c r="D109" s="56">
        <v>0</v>
      </c>
    </row>
    <row r="110" spans="1:4" ht="12.75" customHeight="1">
      <c r="A110" s="49" t="s">
        <v>307</v>
      </c>
      <c r="B110" s="49" t="s">
        <v>141</v>
      </c>
      <c r="C110" s="56">
        <v>16132</v>
      </c>
      <c r="D110" s="56">
        <v>0</v>
      </c>
    </row>
    <row r="111" spans="1:4" ht="12.75" customHeight="1">
      <c r="A111" s="49" t="s">
        <v>308</v>
      </c>
      <c r="B111" s="49" t="s">
        <v>143</v>
      </c>
      <c r="C111" s="56">
        <v>487550</v>
      </c>
      <c r="D111" s="56">
        <v>0</v>
      </c>
    </row>
    <row r="112" spans="1:4" ht="12.75" customHeight="1">
      <c r="A112" s="49" t="s">
        <v>309</v>
      </c>
      <c r="B112" s="49" t="s">
        <v>145</v>
      </c>
      <c r="C112" s="56">
        <v>243051</v>
      </c>
      <c r="D112" s="56">
        <v>0</v>
      </c>
    </row>
    <row r="113" spans="1:4" ht="12.75" customHeight="1">
      <c r="A113" s="49" t="s">
        <v>310</v>
      </c>
      <c r="B113" s="49" t="s">
        <v>147</v>
      </c>
      <c r="C113" s="56">
        <v>2558356</v>
      </c>
      <c r="D113" s="56">
        <v>0</v>
      </c>
    </row>
    <row r="114" spans="1:4" ht="12.75" customHeight="1">
      <c r="A114" s="49" t="s">
        <v>311</v>
      </c>
      <c r="B114" s="49" t="s">
        <v>149</v>
      </c>
      <c r="C114" s="56">
        <v>23217367</v>
      </c>
      <c r="D114" s="56">
        <v>0</v>
      </c>
    </row>
    <row r="115" spans="1:4" ht="12.75" customHeight="1">
      <c r="A115" s="49" t="s">
        <v>312</v>
      </c>
      <c r="B115" s="49" t="s">
        <v>151</v>
      </c>
      <c r="C115" s="56">
        <v>1394889</v>
      </c>
      <c r="D115" s="56">
        <v>0</v>
      </c>
    </row>
    <row r="116" spans="1:4" ht="12.75" customHeight="1">
      <c r="A116" s="49" t="s">
        <v>313</v>
      </c>
      <c r="B116" s="49" t="s">
        <v>153</v>
      </c>
      <c r="C116" s="56">
        <v>149136350</v>
      </c>
      <c r="D116" s="56">
        <v>0</v>
      </c>
    </row>
    <row r="117" spans="1:4" ht="12.75" customHeight="1">
      <c r="A117" s="49" t="s">
        <v>314</v>
      </c>
      <c r="B117" s="49" t="s">
        <v>155</v>
      </c>
      <c r="C117" s="56">
        <v>19675975</v>
      </c>
      <c r="D117" s="56">
        <v>0</v>
      </c>
    </row>
    <row r="118" spans="1:4" ht="12.75" customHeight="1">
      <c r="A118" s="49" t="s">
        <v>315</v>
      </c>
      <c r="B118" s="49" t="s">
        <v>157</v>
      </c>
      <c r="C118" s="56">
        <v>108856331</v>
      </c>
      <c r="D118" s="56">
        <v>0</v>
      </c>
    </row>
    <row r="119" spans="1:4" ht="12.75" customHeight="1">
      <c r="A119" s="49" t="s">
        <v>316</v>
      </c>
      <c r="B119" s="49" t="s">
        <v>159</v>
      </c>
      <c r="C119" s="56">
        <v>142830461</v>
      </c>
      <c r="D119" s="56">
        <v>0</v>
      </c>
    </row>
    <row r="120" spans="1:4" ht="12.75" customHeight="1">
      <c r="A120" s="49" t="s">
        <v>317</v>
      </c>
      <c r="B120" s="49" t="s">
        <v>161</v>
      </c>
      <c r="C120" s="56">
        <v>124174594</v>
      </c>
      <c r="D120" s="56">
        <v>0</v>
      </c>
    </row>
    <row r="121" spans="1:4" ht="12.75" customHeight="1">
      <c r="A121" s="49" t="s">
        <v>318</v>
      </c>
      <c r="B121" s="49" t="s">
        <v>163</v>
      </c>
      <c r="C121" s="56">
        <v>4133751</v>
      </c>
      <c r="D121" s="56">
        <v>0</v>
      </c>
    </row>
    <row r="122" spans="1:4" ht="12.75" customHeight="1">
      <c r="A122" s="49" t="s">
        <v>319</v>
      </c>
      <c r="B122" s="49" t="s">
        <v>165</v>
      </c>
      <c r="C122" s="56">
        <v>2440816</v>
      </c>
      <c r="D122" s="56">
        <v>0</v>
      </c>
    </row>
    <row r="123" spans="1:4" ht="12.75" customHeight="1">
      <c r="A123" s="49" t="s">
        <v>320</v>
      </c>
      <c r="B123" s="49" t="s">
        <v>167</v>
      </c>
      <c r="C123" s="56">
        <v>310572</v>
      </c>
      <c r="D123" s="56">
        <v>0</v>
      </c>
    </row>
    <row r="124" spans="1:4" ht="12.75" customHeight="1">
      <c r="A124" s="49" t="s">
        <v>321</v>
      </c>
      <c r="B124" s="49" t="s">
        <v>169</v>
      </c>
      <c r="C124" s="56">
        <v>7308711</v>
      </c>
      <c r="D124" s="56">
        <v>0</v>
      </c>
    </row>
    <row r="125" spans="1:4" ht="12.75" customHeight="1">
      <c r="A125" s="49" t="s">
        <v>322</v>
      </c>
      <c r="B125" s="49" t="s">
        <v>171</v>
      </c>
      <c r="C125" s="56">
        <v>229012</v>
      </c>
      <c r="D125" s="56">
        <v>0</v>
      </c>
    </row>
    <row r="126" spans="1:4" ht="12.75" customHeight="1">
      <c r="A126" s="49" t="s">
        <v>323</v>
      </c>
      <c r="B126" s="49" t="s">
        <v>173</v>
      </c>
      <c r="C126" s="56">
        <v>872946</v>
      </c>
      <c r="D126" s="56">
        <v>0</v>
      </c>
    </row>
    <row r="127" spans="1:4" ht="12.75" customHeight="1">
      <c r="A127" s="49" t="s">
        <v>324</v>
      </c>
      <c r="B127" s="49" t="s">
        <v>175</v>
      </c>
      <c r="C127" s="56">
        <v>11890290</v>
      </c>
      <c r="D127" s="56">
        <v>0</v>
      </c>
    </row>
    <row r="128" spans="1:4" ht="12.75" customHeight="1">
      <c r="A128" s="49" t="s">
        <v>325</v>
      </c>
      <c r="B128" s="49" t="s">
        <v>177</v>
      </c>
      <c r="C128" s="56">
        <v>8192348</v>
      </c>
      <c r="D128" s="56">
        <v>0</v>
      </c>
    </row>
    <row r="129" spans="1:4" ht="12.75" customHeight="1">
      <c r="A129" s="49" t="s">
        <v>326</v>
      </c>
      <c r="B129" s="49" t="s">
        <v>179</v>
      </c>
      <c r="C129" s="56">
        <v>378544</v>
      </c>
      <c r="D129" s="56">
        <v>0</v>
      </c>
    </row>
    <row r="130" spans="1:4" ht="12.75" customHeight="1">
      <c r="A130" s="49" t="s">
        <v>327</v>
      </c>
      <c r="B130" s="49" t="s">
        <v>181</v>
      </c>
      <c r="C130" s="56">
        <v>3395349</v>
      </c>
      <c r="D130" s="56">
        <v>0</v>
      </c>
    </row>
    <row r="131" spans="1:4" ht="12.75" customHeight="1">
      <c r="A131" s="49" t="s">
        <v>328</v>
      </c>
      <c r="B131" s="49" t="s">
        <v>183</v>
      </c>
      <c r="C131" s="56">
        <v>3420</v>
      </c>
      <c r="D131" s="56">
        <v>0</v>
      </c>
    </row>
    <row r="132" spans="1:4" ht="12.75" customHeight="1">
      <c r="A132" s="49" t="s">
        <v>329</v>
      </c>
      <c r="B132" s="49" t="s">
        <v>185</v>
      </c>
      <c r="C132" s="56">
        <v>1132351</v>
      </c>
      <c r="D132" s="56">
        <v>0</v>
      </c>
    </row>
    <row r="133" spans="1:4" ht="12.75" customHeight="1">
      <c r="A133" s="49" t="s">
        <v>330</v>
      </c>
      <c r="B133" s="49" t="s">
        <v>187</v>
      </c>
      <c r="C133" s="56">
        <v>55518773</v>
      </c>
      <c r="D133" s="56">
        <v>0</v>
      </c>
    </row>
    <row r="134" spans="1:4" ht="12.75" customHeight="1">
      <c r="A134" s="49" t="s">
        <v>331</v>
      </c>
      <c r="B134" s="49" t="s">
        <v>223</v>
      </c>
      <c r="C134" s="56">
        <v>19272872</v>
      </c>
      <c r="D134" s="56">
        <v>0</v>
      </c>
    </row>
    <row r="135" spans="1:4" ht="12.75" customHeight="1">
      <c r="A135" s="49" t="s">
        <v>332</v>
      </c>
      <c r="B135" s="49" t="s">
        <v>225</v>
      </c>
      <c r="C135" s="56">
        <v>8055735</v>
      </c>
      <c r="D135" s="56">
        <v>0</v>
      </c>
    </row>
    <row r="136" spans="1:4" ht="12.75" customHeight="1">
      <c r="A136" s="49" t="s">
        <v>333</v>
      </c>
      <c r="B136" s="49" t="s">
        <v>227</v>
      </c>
      <c r="C136" s="56">
        <v>57930874</v>
      </c>
      <c r="D136" s="56">
        <v>0</v>
      </c>
    </row>
    <row r="137" spans="1:4" ht="12.75" customHeight="1">
      <c r="A137" s="49" t="s">
        <v>334</v>
      </c>
      <c r="B137" s="49" t="s">
        <v>229</v>
      </c>
      <c r="C137" s="56">
        <v>21988319</v>
      </c>
      <c r="D137" s="56">
        <v>0</v>
      </c>
    </row>
    <row r="138" spans="1:4" ht="12.75" customHeight="1">
      <c r="A138" s="49" t="s">
        <v>335</v>
      </c>
      <c r="B138" s="49" t="s">
        <v>231</v>
      </c>
      <c r="C138" s="56">
        <v>18795977</v>
      </c>
      <c r="D138" s="56">
        <v>0</v>
      </c>
    </row>
    <row r="139" spans="1:4" ht="12.75" customHeight="1">
      <c r="A139" s="49" t="s">
        <v>336</v>
      </c>
      <c r="B139" s="49" t="s">
        <v>233</v>
      </c>
      <c r="C139" s="56">
        <v>15046219</v>
      </c>
      <c r="D139" s="56">
        <v>0</v>
      </c>
    </row>
    <row r="140" spans="1:4" ht="12.75" customHeight="1">
      <c r="A140" s="49" t="s">
        <v>337</v>
      </c>
      <c r="B140" s="49" t="s">
        <v>235</v>
      </c>
      <c r="C140" s="56">
        <v>45028761</v>
      </c>
      <c r="D140" s="56">
        <v>0</v>
      </c>
    </row>
    <row r="141" spans="1:4" ht="12.75" customHeight="1">
      <c r="A141" s="49" t="s">
        <v>338</v>
      </c>
      <c r="B141" s="49" t="s">
        <v>237</v>
      </c>
      <c r="C141" s="56">
        <v>405867</v>
      </c>
      <c r="D141" s="56">
        <v>0</v>
      </c>
    </row>
    <row r="142" spans="1:4" ht="12.75" customHeight="1">
      <c r="A142" s="49" t="s">
        <v>339</v>
      </c>
      <c r="B142" s="49" t="s">
        <v>239</v>
      </c>
      <c r="C142" s="56">
        <v>25301272</v>
      </c>
      <c r="D142" s="56">
        <v>0</v>
      </c>
    </row>
    <row r="143" spans="1:4" ht="12.75" customHeight="1">
      <c r="A143" s="49" t="s">
        <v>340</v>
      </c>
      <c r="B143" s="49" t="s">
        <v>189</v>
      </c>
      <c r="C143" s="56">
        <v>15129460</v>
      </c>
      <c r="D143" s="56">
        <v>0</v>
      </c>
    </row>
    <row r="144" spans="1:4" ht="12.75" customHeight="1">
      <c r="A144" s="49" t="s">
        <v>341</v>
      </c>
      <c r="B144" s="49" t="s">
        <v>242</v>
      </c>
      <c r="C144" s="56">
        <v>12813113</v>
      </c>
      <c r="D144" s="56">
        <v>0</v>
      </c>
    </row>
    <row r="145" spans="1:4" ht="12.75" customHeight="1">
      <c r="A145" s="49" t="s">
        <v>342</v>
      </c>
      <c r="B145" s="49" t="s">
        <v>244</v>
      </c>
      <c r="C145" s="56">
        <v>16571989</v>
      </c>
      <c r="D145" s="56">
        <v>0</v>
      </c>
    </row>
    <row r="146" spans="1:4" ht="12.75" customHeight="1">
      <c r="A146" s="49" t="s">
        <v>343</v>
      </c>
      <c r="B146" s="49" t="s">
        <v>246</v>
      </c>
      <c r="C146" s="56">
        <v>11952152</v>
      </c>
      <c r="D146" s="56">
        <v>0</v>
      </c>
    </row>
    <row r="147" spans="1:4" ht="12.75" customHeight="1">
      <c r="A147" s="49" t="s">
        <v>344</v>
      </c>
      <c r="B147" s="49" t="s">
        <v>248</v>
      </c>
      <c r="C147" s="56">
        <v>15824091</v>
      </c>
      <c r="D147" s="56">
        <v>0</v>
      </c>
    </row>
    <row r="148" spans="1:4" ht="12.75" customHeight="1">
      <c r="A148" s="49" t="s">
        <v>345</v>
      </c>
      <c r="B148" s="49" t="s">
        <v>250</v>
      </c>
      <c r="C148" s="56">
        <v>8427049</v>
      </c>
      <c r="D148" s="56">
        <v>0</v>
      </c>
    </row>
    <row r="149" spans="1:4" ht="12.75" customHeight="1">
      <c r="A149" s="49" t="s">
        <v>346</v>
      </c>
      <c r="B149" s="49" t="s">
        <v>252</v>
      </c>
      <c r="C149" s="56">
        <v>21038272</v>
      </c>
      <c r="D149" s="56">
        <v>0</v>
      </c>
    </row>
    <row r="150" spans="1:4" ht="12.75" customHeight="1">
      <c r="A150" s="49" t="s">
        <v>347</v>
      </c>
      <c r="B150" s="49" t="s">
        <v>254</v>
      </c>
      <c r="C150" s="56">
        <v>21732460</v>
      </c>
      <c r="D150" s="56">
        <v>0</v>
      </c>
    </row>
    <row r="151" spans="1:4" ht="12.75" customHeight="1">
      <c r="A151" s="49" t="s">
        <v>348</v>
      </c>
      <c r="B151" s="49" t="s">
        <v>256</v>
      </c>
      <c r="C151" s="56">
        <v>19878110</v>
      </c>
      <c r="D151" s="56">
        <v>0</v>
      </c>
    </row>
    <row r="152" spans="1:4" ht="12.75" customHeight="1">
      <c r="A152" s="49" t="s">
        <v>349</v>
      </c>
      <c r="B152" s="49" t="s">
        <v>258</v>
      </c>
      <c r="C152" s="56">
        <v>11904365</v>
      </c>
      <c r="D152" s="56">
        <v>0</v>
      </c>
    </row>
    <row r="153" spans="1:4" ht="12.75" customHeight="1">
      <c r="A153" s="49" t="s">
        <v>350</v>
      </c>
      <c r="B153" s="49" t="s">
        <v>260</v>
      </c>
      <c r="C153" s="56">
        <v>12397497</v>
      </c>
      <c r="D153" s="56">
        <v>0</v>
      </c>
    </row>
    <row r="154" spans="1:4" ht="12.75" customHeight="1">
      <c r="A154" s="49" t="s">
        <v>351</v>
      </c>
      <c r="B154" s="49" t="s">
        <v>262</v>
      </c>
      <c r="C154" s="56">
        <v>11860531</v>
      </c>
      <c r="D154" s="56">
        <v>0</v>
      </c>
    </row>
    <row r="155" spans="1:4" ht="12.75" customHeight="1">
      <c r="A155" s="49" t="s">
        <v>352</v>
      </c>
      <c r="B155" s="49" t="s">
        <v>264</v>
      </c>
      <c r="C155" s="56">
        <v>10808999</v>
      </c>
      <c r="D155" s="56">
        <v>0</v>
      </c>
    </row>
    <row r="156" spans="1:4" ht="12.75" customHeight="1">
      <c r="A156" s="49" t="s">
        <v>353</v>
      </c>
      <c r="B156" s="49" t="s">
        <v>266</v>
      </c>
      <c r="C156" s="56">
        <v>21446909</v>
      </c>
      <c r="D156" s="56">
        <v>0</v>
      </c>
    </row>
    <row r="157" spans="1:4" ht="12.75" customHeight="1">
      <c r="A157" s="49" t="s">
        <v>354</v>
      </c>
      <c r="B157" s="49" t="s">
        <v>268</v>
      </c>
      <c r="C157" s="56">
        <v>17941198</v>
      </c>
      <c r="D157" s="56">
        <v>0</v>
      </c>
    </row>
    <row r="158" spans="1:4" ht="12.75" customHeight="1">
      <c r="A158" s="49" t="s">
        <v>355</v>
      </c>
      <c r="B158" s="49" t="s">
        <v>270</v>
      </c>
      <c r="C158" s="56">
        <v>11229484</v>
      </c>
      <c r="D158" s="56">
        <v>0</v>
      </c>
    </row>
    <row r="159" spans="1:4" ht="12.75" customHeight="1">
      <c r="A159" s="49" t="s">
        <v>356</v>
      </c>
      <c r="B159" s="49" t="s">
        <v>191</v>
      </c>
      <c r="C159" s="56">
        <v>2621854</v>
      </c>
      <c r="D159" s="56">
        <v>0</v>
      </c>
    </row>
    <row r="160" spans="1:4" ht="12.75" customHeight="1">
      <c r="A160" s="49" t="s">
        <v>357</v>
      </c>
      <c r="B160" s="49" t="s">
        <v>273</v>
      </c>
      <c r="C160" s="56">
        <v>5353757</v>
      </c>
      <c r="D160" s="56">
        <v>0</v>
      </c>
    </row>
    <row r="161" spans="1:4" ht="12.75" customHeight="1">
      <c r="A161" s="49" t="s">
        <v>358</v>
      </c>
      <c r="B161" s="49" t="s">
        <v>275</v>
      </c>
      <c r="C161" s="56">
        <v>10639486</v>
      </c>
      <c r="D161" s="56">
        <v>0</v>
      </c>
    </row>
    <row r="162" spans="1:4" ht="12.75" customHeight="1">
      <c r="A162" s="49" t="s">
        <v>359</v>
      </c>
      <c r="B162" s="49" t="s">
        <v>277</v>
      </c>
      <c r="C162" s="56">
        <v>3088034</v>
      </c>
      <c r="D162" s="56">
        <v>0</v>
      </c>
    </row>
    <row r="163" spans="1:4" ht="12.75" customHeight="1">
      <c r="A163" s="49" t="s">
        <v>360</v>
      </c>
      <c r="B163" s="49" t="s">
        <v>279</v>
      </c>
      <c r="C163" s="56">
        <v>1410591</v>
      </c>
      <c r="D163" s="56">
        <v>0</v>
      </c>
    </row>
    <row r="164" spans="1:4" ht="12.75" customHeight="1">
      <c r="A164" s="49" t="s">
        <v>361</v>
      </c>
      <c r="B164" s="49" t="s">
        <v>281</v>
      </c>
      <c r="C164" s="56">
        <v>10153512</v>
      </c>
      <c r="D164" s="56">
        <v>0</v>
      </c>
    </row>
    <row r="165" spans="1:4" ht="12.75" customHeight="1">
      <c r="A165" s="49" t="s">
        <v>362</v>
      </c>
      <c r="B165" s="49" t="s">
        <v>283</v>
      </c>
      <c r="C165" s="56">
        <v>13963058</v>
      </c>
      <c r="D165" s="56">
        <v>0</v>
      </c>
    </row>
    <row r="166" spans="1:4" ht="12.75" customHeight="1">
      <c r="A166" s="49" t="s">
        <v>363</v>
      </c>
      <c r="B166" s="49" t="s">
        <v>285</v>
      </c>
      <c r="C166" s="56">
        <v>1374980</v>
      </c>
      <c r="D166" s="56">
        <v>0</v>
      </c>
    </row>
    <row r="167" spans="1:4" ht="12.75" customHeight="1">
      <c r="A167" s="49" t="s">
        <v>364</v>
      </c>
      <c r="B167" s="49" t="s">
        <v>287</v>
      </c>
      <c r="C167" s="56">
        <v>8615395</v>
      </c>
      <c r="D167" s="56">
        <v>0</v>
      </c>
    </row>
    <row r="168" spans="1:4" ht="12.75" customHeight="1">
      <c r="A168" s="49" t="s">
        <v>365</v>
      </c>
      <c r="B168" s="49" t="s">
        <v>193</v>
      </c>
      <c r="C168" s="56">
        <v>11364292</v>
      </c>
      <c r="D168" s="56">
        <v>0</v>
      </c>
    </row>
    <row r="169" spans="1:4" ht="12.75" customHeight="1">
      <c r="A169" s="49" t="s">
        <v>366</v>
      </c>
      <c r="B169" s="49" t="s">
        <v>290</v>
      </c>
      <c r="C169" s="56">
        <v>1385269</v>
      </c>
      <c r="D169" s="56">
        <v>0</v>
      </c>
    </row>
    <row r="170" spans="1:4" ht="12.75" customHeight="1">
      <c r="A170" s="49" t="s">
        <v>367</v>
      </c>
      <c r="B170" s="49" t="s">
        <v>292</v>
      </c>
      <c r="C170" s="56">
        <v>839227</v>
      </c>
      <c r="D170" s="56">
        <v>0</v>
      </c>
    </row>
    <row r="171" spans="1:4" ht="12.75" customHeight="1">
      <c r="A171" s="49" t="s">
        <v>368</v>
      </c>
      <c r="B171" s="49" t="s">
        <v>294</v>
      </c>
      <c r="C171" s="56">
        <v>2037998</v>
      </c>
      <c r="D171" s="56">
        <v>0</v>
      </c>
    </row>
    <row r="172" spans="1:4" ht="12.75" customHeight="1">
      <c r="A172" s="49" t="s">
        <v>369</v>
      </c>
      <c r="B172" s="49" t="s">
        <v>296</v>
      </c>
      <c r="C172" s="56">
        <v>4524111</v>
      </c>
      <c r="D172" s="56">
        <v>0</v>
      </c>
    </row>
    <row r="173" spans="1:4" ht="12.75" customHeight="1">
      <c r="A173" s="49" t="s">
        <v>370</v>
      </c>
      <c r="B173" s="49" t="s">
        <v>298</v>
      </c>
      <c r="C173" s="56">
        <v>36531986</v>
      </c>
      <c r="D173" s="56">
        <v>0</v>
      </c>
    </row>
    <row r="174" spans="1:4" ht="12.75" customHeight="1">
      <c r="A174" s="49" t="s">
        <v>371</v>
      </c>
      <c r="B174" s="49" t="s">
        <v>300</v>
      </c>
      <c r="C174" s="56">
        <v>4275489</v>
      </c>
      <c r="D174" s="56">
        <v>0</v>
      </c>
    </row>
    <row r="175" spans="1:4" ht="12.75" customHeight="1">
      <c r="A175" s="49" t="s">
        <v>372</v>
      </c>
      <c r="B175" s="49" t="s">
        <v>302</v>
      </c>
      <c r="C175" s="56">
        <v>20402811</v>
      </c>
      <c r="D175" s="56">
        <v>0</v>
      </c>
    </row>
    <row r="176" spans="1:4" ht="12.75" customHeight="1">
      <c r="A176" s="49" t="s">
        <v>129</v>
      </c>
      <c r="B176" s="49" t="s">
        <v>373</v>
      </c>
      <c r="C176" s="57">
        <v>0</v>
      </c>
      <c r="D176" s="57">
        <v>0</v>
      </c>
    </row>
    <row r="177" spans="1:4" ht="12.75" customHeight="1">
      <c r="A177" s="49" t="s">
        <v>374</v>
      </c>
      <c r="B177" s="49" t="s">
        <v>375</v>
      </c>
      <c r="C177" s="56">
        <v>5278848</v>
      </c>
      <c r="D177" s="56">
        <v>0</v>
      </c>
    </row>
    <row r="178" spans="1:4" ht="12.75" customHeight="1">
      <c r="A178" s="49" t="s">
        <v>376</v>
      </c>
      <c r="B178" s="49" t="s">
        <v>377</v>
      </c>
      <c r="C178" s="56">
        <v>8588611</v>
      </c>
      <c r="D178" s="56">
        <v>0</v>
      </c>
    </row>
    <row r="179" spans="1:4" ht="12.75" customHeight="1">
      <c r="A179" s="49" t="s">
        <v>129</v>
      </c>
      <c r="B179" s="49" t="s">
        <v>380</v>
      </c>
      <c r="C179" s="57">
        <v>0</v>
      </c>
      <c r="D179" s="57">
        <v>0</v>
      </c>
    </row>
    <row r="180" spans="1:4" ht="12.75" customHeight="1">
      <c r="A180" s="49" t="s">
        <v>381</v>
      </c>
      <c r="B180" s="49" t="s">
        <v>382</v>
      </c>
      <c r="C180" s="56">
        <v>0</v>
      </c>
      <c r="D180" s="56">
        <v>1070074</v>
      </c>
    </row>
    <row r="181" spans="1:4" ht="12.75" customHeight="1">
      <c r="A181" s="49" t="s">
        <v>383</v>
      </c>
      <c r="B181" s="49" t="s">
        <v>384</v>
      </c>
      <c r="C181" s="56">
        <v>219862072</v>
      </c>
      <c r="D181" s="56">
        <v>0</v>
      </c>
    </row>
    <row r="182" spans="1:4" ht="12.75" customHeight="1">
      <c r="A182" s="49" t="s">
        <v>129</v>
      </c>
      <c r="B182" s="49" t="s">
        <v>385</v>
      </c>
      <c r="C182" s="57">
        <v>0</v>
      </c>
      <c r="D182" s="57">
        <v>0</v>
      </c>
    </row>
    <row r="183" spans="1:4" ht="12.75" customHeight="1">
      <c r="A183" s="49" t="s">
        <v>386</v>
      </c>
      <c r="B183" s="49" t="s">
        <v>387</v>
      </c>
      <c r="C183" s="56">
        <v>915786</v>
      </c>
      <c r="D183" s="56">
        <v>0</v>
      </c>
    </row>
    <row r="184" spans="1:4" ht="12.75" customHeight="1">
      <c r="A184" s="49" t="s">
        <v>388</v>
      </c>
      <c r="B184" s="49" t="s">
        <v>389</v>
      </c>
      <c r="C184" s="56">
        <v>6750000000</v>
      </c>
      <c r="D184" s="56">
        <v>0</v>
      </c>
    </row>
    <row r="185" spans="1:4" ht="12.75" customHeight="1">
      <c r="A185" s="49" t="s">
        <v>129</v>
      </c>
      <c r="B185" s="49" t="s">
        <v>390</v>
      </c>
      <c r="C185" s="57">
        <v>0</v>
      </c>
      <c r="D185" s="57">
        <v>0</v>
      </c>
    </row>
    <row r="186" spans="1:4" ht="12.75" customHeight="1">
      <c r="A186" s="49" t="s">
        <v>545</v>
      </c>
      <c r="B186" s="49" t="s">
        <v>135</v>
      </c>
      <c r="C186" s="56">
        <v>0</v>
      </c>
      <c r="D186" s="56">
        <v>369496</v>
      </c>
    </row>
    <row r="187" spans="1:4" ht="12.75" customHeight="1">
      <c r="A187" s="49" t="s">
        <v>546</v>
      </c>
      <c r="B187" s="49" t="s">
        <v>137</v>
      </c>
      <c r="C187" s="56">
        <v>0</v>
      </c>
      <c r="D187" s="56">
        <v>1463601</v>
      </c>
    </row>
    <row r="188" spans="1:4" ht="12.75" customHeight="1">
      <c r="A188" s="49" t="s">
        <v>547</v>
      </c>
      <c r="B188" s="49" t="s">
        <v>139</v>
      </c>
      <c r="C188" s="56">
        <v>0</v>
      </c>
      <c r="D188" s="56">
        <v>70431</v>
      </c>
    </row>
    <row r="189" spans="1:4" ht="12.75" customHeight="1">
      <c r="A189" s="49" t="s">
        <v>549</v>
      </c>
      <c r="B189" s="49" t="s">
        <v>143</v>
      </c>
      <c r="C189" s="56">
        <v>0</v>
      </c>
      <c r="D189" s="56">
        <v>100200</v>
      </c>
    </row>
    <row r="190" spans="1:4" ht="12.75" customHeight="1">
      <c r="A190" s="49" t="s">
        <v>550</v>
      </c>
      <c r="B190" s="49" t="s">
        <v>145</v>
      </c>
      <c r="C190" s="56">
        <v>0</v>
      </c>
      <c r="D190" s="56">
        <v>5300</v>
      </c>
    </row>
    <row r="191" spans="1:4" ht="12.75" customHeight="1">
      <c r="A191" s="49" t="s">
        <v>551</v>
      </c>
      <c r="B191" s="49" t="s">
        <v>147</v>
      </c>
      <c r="C191" s="56">
        <v>0</v>
      </c>
      <c r="D191" s="56">
        <v>3765864</v>
      </c>
    </row>
    <row r="192" spans="1:4" ht="12.75" customHeight="1">
      <c r="A192" s="49" t="s">
        <v>552</v>
      </c>
      <c r="B192" s="49" t="s">
        <v>149</v>
      </c>
      <c r="C192" s="56">
        <v>0</v>
      </c>
      <c r="D192" s="56">
        <v>22962139</v>
      </c>
    </row>
    <row r="193" spans="1:4" ht="12.75" customHeight="1">
      <c r="A193" s="49" t="s">
        <v>553</v>
      </c>
      <c r="B193" s="49" t="s">
        <v>151</v>
      </c>
      <c r="C193" s="56">
        <v>0</v>
      </c>
      <c r="D193" s="56">
        <v>5062356</v>
      </c>
    </row>
    <row r="194" spans="1:4" ht="12.75" customHeight="1">
      <c r="A194" s="49" t="s">
        <v>554</v>
      </c>
      <c r="B194" s="49" t="s">
        <v>153</v>
      </c>
      <c r="C194" s="56">
        <v>0</v>
      </c>
      <c r="D194" s="56">
        <v>1232607</v>
      </c>
    </row>
    <row r="195" spans="1:4" ht="12.75" customHeight="1">
      <c r="A195" s="49" t="s">
        <v>555</v>
      </c>
      <c r="B195" s="49" t="s">
        <v>155</v>
      </c>
      <c r="C195" s="56">
        <v>0</v>
      </c>
      <c r="D195" s="56">
        <v>267009097</v>
      </c>
    </row>
    <row r="196" spans="1:4" ht="12.75" customHeight="1">
      <c r="A196" s="49" t="s">
        <v>556</v>
      </c>
      <c r="B196" s="49" t="s">
        <v>157</v>
      </c>
      <c r="C196" s="56">
        <v>0</v>
      </c>
      <c r="D196" s="56">
        <v>368413</v>
      </c>
    </row>
    <row r="197" spans="1:4" ht="12.75" customHeight="1">
      <c r="A197" s="49" t="s">
        <v>557</v>
      </c>
      <c r="B197" s="49" t="s">
        <v>159</v>
      </c>
      <c r="C197" s="56">
        <v>0</v>
      </c>
      <c r="D197" s="56">
        <v>420320321</v>
      </c>
    </row>
    <row r="198" spans="1:4" ht="12.75" customHeight="1">
      <c r="A198" s="49" t="s">
        <v>558</v>
      </c>
      <c r="B198" s="49" t="s">
        <v>161</v>
      </c>
      <c r="C198" s="56">
        <v>0</v>
      </c>
      <c r="D198" s="56">
        <v>71440209</v>
      </c>
    </row>
    <row r="199" spans="1:4" ht="12.75" customHeight="1">
      <c r="A199" s="49" t="s">
        <v>559</v>
      </c>
      <c r="B199" s="49" t="s">
        <v>163</v>
      </c>
      <c r="C199" s="56">
        <v>0</v>
      </c>
      <c r="D199" s="56">
        <v>4773450</v>
      </c>
    </row>
    <row r="200" spans="1:4" ht="12.75" customHeight="1">
      <c r="A200" s="49" t="s">
        <v>560</v>
      </c>
      <c r="B200" s="49" t="s">
        <v>165</v>
      </c>
      <c r="C200" s="56">
        <v>0</v>
      </c>
      <c r="D200" s="56">
        <v>2400713</v>
      </c>
    </row>
    <row r="201" spans="1:4" ht="12.75" customHeight="1">
      <c r="A201" s="49" t="s">
        <v>561</v>
      </c>
      <c r="B201" s="49" t="s">
        <v>167</v>
      </c>
      <c r="C201" s="56">
        <v>0</v>
      </c>
      <c r="D201" s="56">
        <v>3544989</v>
      </c>
    </row>
    <row r="202" spans="1:4" ht="12.75" customHeight="1">
      <c r="A202" s="49" t="s">
        <v>562</v>
      </c>
      <c r="B202" s="49" t="s">
        <v>169</v>
      </c>
      <c r="C202" s="56">
        <v>0</v>
      </c>
      <c r="D202" s="56">
        <v>4692437</v>
      </c>
    </row>
    <row r="203" spans="1:4" ht="12.75" customHeight="1">
      <c r="A203" s="49" t="s">
        <v>563</v>
      </c>
      <c r="B203" s="49" t="s">
        <v>171</v>
      </c>
      <c r="C203" s="56">
        <v>0</v>
      </c>
      <c r="D203" s="56">
        <v>2046298</v>
      </c>
    </row>
    <row r="204" spans="1:4" ht="12.75" customHeight="1">
      <c r="A204" s="49" t="s">
        <v>564</v>
      </c>
      <c r="B204" s="49" t="s">
        <v>173</v>
      </c>
      <c r="C204" s="56">
        <v>0</v>
      </c>
      <c r="D204" s="56">
        <v>6518433</v>
      </c>
    </row>
    <row r="205" spans="1:4" ht="12.75" customHeight="1">
      <c r="A205" s="49" t="s">
        <v>565</v>
      </c>
      <c r="B205" s="49" t="s">
        <v>175</v>
      </c>
      <c r="C205" s="56">
        <v>0</v>
      </c>
      <c r="D205" s="56">
        <v>6324279</v>
      </c>
    </row>
    <row r="206" spans="1:4" ht="12.75" customHeight="1">
      <c r="A206" s="49" t="s">
        <v>566</v>
      </c>
      <c r="B206" s="49" t="s">
        <v>177</v>
      </c>
      <c r="C206" s="56">
        <v>0</v>
      </c>
      <c r="D206" s="56">
        <v>181722</v>
      </c>
    </row>
    <row r="207" spans="1:4" ht="12.75" customHeight="1">
      <c r="A207" s="49" t="s">
        <v>567</v>
      </c>
      <c r="B207" s="49" t="s">
        <v>179</v>
      </c>
      <c r="C207" s="56">
        <v>0</v>
      </c>
      <c r="D207" s="56">
        <v>87186</v>
      </c>
    </row>
    <row r="208" spans="1:4" ht="12.75" customHeight="1">
      <c r="A208" s="49" t="s">
        <v>569</v>
      </c>
      <c r="B208" s="49" t="s">
        <v>183</v>
      </c>
      <c r="C208" s="56">
        <v>0</v>
      </c>
      <c r="D208" s="56">
        <v>6009745</v>
      </c>
    </row>
    <row r="209" spans="1:4" ht="12.75" customHeight="1">
      <c r="A209" s="49" t="s">
        <v>570</v>
      </c>
      <c r="B209" s="49" t="s">
        <v>185</v>
      </c>
      <c r="C209" s="56">
        <v>0</v>
      </c>
      <c r="D209" s="56">
        <v>12877652</v>
      </c>
    </row>
    <row r="210" spans="1:4" ht="12.75" customHeight="1">
      <c r="A210" s="49" t="s">
        <v>571</v>
      </c>
      <c r="B210" s="49" t="s">
        <v>187</v>
      </c>
      <c r="C210" s="56">
        <v>0</v>
      </c>
      <c r="D210" s="56">
        <v>33024036</v>
      </c>
    </row>
    <row r="211" spans="1:4" ht="12.75" customHeight="1">
      <c r="A211" s="49" t="s">
        <v>572</v>
      </c>
      <c r="B211" s="49" t="s">
        <v>227</v>
      </c>
      <c r="C211" s="56">
        <v>0</v>
      </c>
      <c r="D211" s="56">
        <v>16552059</v>
      </c>
    </row>
    <row r="212" spans="1:4" ht="12.75" customHeight="1">
      <c r="A212" s="49" t="s">
        <v>573</v>
      </c>
      <c r="B212" s="49" t="s">
        <v>229</v>
      </c>
      <c r="C212" s="56">
        <v>0</v>
      </c>
      <c r="D212" s="56">
        <v>400866</v>
      </c>
    </row>
    <row r="213" spans="1:4" ht="12.75" customHeight="1">
      <c r="A213" s="49" t="s">
        <v>574</v>
      </c>
      <c r="B213" s="49" t="s">
        <v>231</v>
      </c>
      <c r="C213" s="56">
        <v>0</v>
      </c>
      <c r="D213" s="56">
        <v>682902</v>
      </c>
    </row>
    <row r="214" spans="1:4" ht="12.75" customHeight="1">
      <c r="A214" s="49" t="s">
        <v>575</v>
      </c>
      <c r="B214" s="49" t="s">
        <v>233</v>
      </c>
      <c r="C214" s="56">
        <v>0</v>
      </c>
      <c r="D214" s="56">
        <v>1554313</v>
      </c>
    </row>
    <row r="215" spans="1:4" ht="12.75" customHeight="1">
      <c r="A215" s="49" t="s">
        <v>576</v>
      </c>
      <c r="B215" s="49" t="s">
        <v>235</v>
      </c>
      <c r="C215" s="56">
        <v>0</v>
      </c>
      <c r="D215" s="56">
        <v>31364127</v>
      </c>
    </row>
    <row r="216" spans="1:4" ht="12.75" customHeight="1">
      <c r="A216" s="49" t="s">
        <v>577</v>
      </c>
      <c r="B216" s="49" t="s">
        <v>237</v>
      </c>
      <c r="C216" s="56">
        <v>0</v>
      </c>
      <c r="D216" s="56">
        <v>51326</v>
      </c>
    </row>
    <row r="217" spans="1:4" ht="12.75" customHeight="1">
      <c r="A217" s="49" t="s">
        <v>578</v>
      </c>
      <c r="B217" s="49" t="s">
        <v>239</v>
      </c>
      <c r="C217" s="56">
        <v>0</v>
      </c>
      <c r="D217" s="56">
        <v>502588</v>
      </c>
    </row>
    <row r="218" spans="1:4" ht="12.75" customHeight="1">
      <c r="A218" s="49" t="s">
        <v>579</v>
      </c>
      <c r="B218" s="49" t="s">
        <v>189</v>
      </c>
      <c r="C218" s="56">
        <v>0</v>
      </c>
      <c r="D218" s="56">
        <v>1470673</v>
      </c>
    </row>
    <row r="219" spans="1:4" ht="12.75" customHeight="1">
      <c r="A219" s="49" t="s">
        <v>580</v>
      </c>
      <c r="B219" s="49" t="s">
        <v>242</v>
      </c>
      <c r="C219" s="56">
        <v>0</v>
      </c>
      <c r="D219" s="56">
        <v>1041634</v>
      </c>
    </row>
    <row r="220" spans="1:4" ht="12.75" customHeight="1">
      <c r="A220" s="49" t="s">
        <v>581</v>
      </c>
      <c r="B220" s="49" t="s">
        <v>244</v>
      </c>
      <c r="C220" s="56">
        <v>0</v>
      </c>
      <c r="D220" s="56">
        <v>42136</v>
      </c>
    </row>
    <row r="221" spans="1:4" ht="12.75" customHeight="1">
      <c r="A221" s="49" t="s">
        <v>582</v>
      </c>
      <c r="B221" s="49" t="s">
        <v>246</v>
      </c>
      <c r="C221" s="56">
        <v>0</v>
      </c>
      <c r="D221" s="56">
        <v>580500</v>
      </c>
    </row>
    <row r="222" spans="1:4" ht="12.75" customHeight="1">
      <c r="A222" s="49" t="s">
        <v>583</v>
      </c>
      <c r="B222" s="49" t="s">
        <v>248</v>
      </c>
      <c r="C222" s="56">
        <v>0</v>
      </c>
      <c r="D222" s="56">
        <v>20240314</v>
      </c>
    </row>
    <row r="223" spans="1:4" ht="12.75" customHeight="1">
      <c r="A223" s="49" t="s">
        <v>584</v>
      </c>
      <c r="B223" s="49" t="s">
        <v>250</v>
      </c>
      <c r="C223" s="56">
        <v>0</v>
      </c>
      <c r="D223" s="56">
        <v>3379119</v>
      </c>
    </row>
    <row r="224" spans="1:4" ht="12.75" customHeight="1">
      <c r="A224" s="49" t="s">
        <v>585</v>
      </c>
      <c r="B224" s="49" t="s">
        <v>252</v>
      </c>
      <c r="C224" s="56">
        <v>0</v>
      </c>
      <c r="D224" s="56">
        <v>465675</v>
      </c>
    </row>
    <row r="225" spans="1:4" ht="12.75" customHeight="1">
      <c r="A225" s="49" t="s">
        <v>586</v>
      </c>
      <c r="B225" s="49" t="s">
        <v>254</v>
      </c>
      <c r="C225" s="56">
        <v>0</v>
      </c>
      <c r="D225" s="56">
        <v>1363675</v>
      </c>
    </row>
    <row r="226" spans="1:4" ht="12.75" customHeight="1">
      <c r="A226" s="49" t="s">
        <v>587</v>
      </c>
      <c r="B226" s="49" t="s">
        <v>256</v>
      </c>
      <c r="C226" s="56">
        <v>0</v>
      </c>
      <c r="D226" s="56">
        <v>4363990</v>
      </c>
    </row>
    <row r="227" spans="1:4" ht="12.75" customHeight="1">
      <c r="A227" s="49" t="s">
        <v>588</v>
      </c>
      <c r="B227" s="49" t="s">
        <v>258</v>
      </c>
      <c r="C227" s="56">
        <v>0</v>
      </c>
      <c r="D227" s="56">
        <v>346130</v>
      </c>
    </row>
    <row r="228" spans="1:4" ht="12.75" customHeight="1">
      <c r="A228" s="49" t="s">
        <v>589</v>
      </c>
      <c r="B228" s="49" t="s">
        <v>260</v>
      </c>
      <c r="C228" s="56">
        <v>0</v>
      </c>
      <c r="D228" s="56">
        <v>118127</v>
      </c>
    </row>
    <row r="229" spans="1:4" ht="12.75" customHeight="1">
      <c r="A229" s="49" t="s">
        <v>590</v>
      </c>
      <c r="B229" s="49" t="s">
        <v>262</v>
      </c>
      <c r="C229" s="56">
        <v>0</v>
      </c>
      <c r="D229" s="56">
        <v>236278</v>
      </c>
    </row>
    <row r="230" spans="1:4" ht="12.75" customHeight="1">
      <c r="A230" s="49" t="s">
        <v>591</v>
      </c>
      <c r="B230" s="49" t="s">
        <v>264</v>
      </c>
      <c r="C230" s="56">
        <v>0</v>
      </c>
      <c r="D230" s="56">
        <v>732782</v>
      </c>
    </row>
    <row r="231" spans="1:4" ht="12.75" customHeight="1">
      <c r="A231" s="49" t="s">
        <v>592</v>
      </c>
      <c r="B231" s="49" t="s">
        <v>266</v>
      </c>
      <c r="C231" s="56">
        <v>0</v>
      </c>
      <c r="D231" s="56">
        <v>6407875</v>
      </c>
    </row>
    <row r="232" spans="1:4" ht="12.75" customHeight="1">
      <c r="A232" s="49" t="s">
        <v>593</v>
      </c>
      <c r="B232" s="49" t="s">
        <v>268</v>
      </c>
      <c r="C232" s="56">
        <v>0</v>
      </c>
      <c r="D232" s="56">
        <v>3052284</v>
      </c>
    </row>
    <row r="233" spans="1:4" ht="12.75" customHeight="1">
      <c r="A233" s="49" t="s">
        <v>594</v>
      </c>
      <c r="B233" s="49" t="s">
        <v>270</v>
      </c>
      <c r="C233" s="56">
        <v>0</v>
      </c>
      <c r="D233" s="56">
        <v>768524</v>
      </c>
    </row>
    <row r="234" spans="1:4" ht="12.75" customHeight="1">
      <c r="A234" s="49" t="s">
        <v>595</v>
      </c>
      <c r="B234" s="49" t="s">
        <v>191</v>
      </c>
      <c r="C234" s="56">
        <v>0</v>
      </c>
      <c r="D234" s="56">
        <v>462653</v>
      </c>
    </row>
    <row r="235" spans="1:4" ht="12.75" customHeight="1">
      <c r="A235" s="49" t="s">
        <v>596</v>
      </c>
      <c r="B235" s="49" t="s">
        <v>273</v>
      </c>
      <c r="C235" s="56">
        <v>0</v>
      </c>
      <c r="D235" s="56">
        <v>1542696</v>
      </c>
    </row>
    <row r="236" spans="1:4" ht="12.75" customHeight="1">
      <c r="A236" s="49" t="s">
        <v>597</v>
      </c>
      <c r="B236" s="49" t="s">
        <v>275</v>
      </c>
      <c r="C236" s="56">
        <v>0</v>
      </c>
      <c r="D236" s="56">
        <v>1373806</v>
      </c>
    </row>
    <row r="237" spans="1:4" ht="12.75" customHeight="1">
      <c r="A237" s="49" t="s">
        <v>598</v>
      </c>
      <c r="B237" s="49" t="s">
        <v>277</v>
      </c>
      <c r="C237" s="56">
        <v>0</v>
      </c>
      <c r="D237" s="56">
        <v>1048895</v>
      </c>
    </row>
    <row r="238" spans="1:4" ht="12.75" customHeight="1">
      <c r="A238" s="49" t="s">
        <v>599</v>
      </c>
      <c r="B238" s="49" t="s">
        <v>279</v>
      </c>
      <c r="C238" s="56">
        <v>0</v>
      </c>
      <c r="D238" s="56">
        <v>571245</v>
      </c>
    </row>
    <row r="239" spans="1:4" ht="12.75" customHeight="1">
      <c r="A239" s="49" t="s">
        <v>600</v>
      </c>
      <c r="B239" s="49" t="s">
        <v>281</v>
      </c>
      <c r="C239" s="56">
        <v>0</v>
      </c>
      <c r="D239" s="56">
        <v>830509</v>
      </c>
    </row>
    <row r="240" spans="1:4" ht="12.75" customHeight="1">
      <c r="A240" s="49" t="s">
        <v>601</v>
      </c>
      <c r="B240" s="49" t="s">
        <v>283</v>
      </c>
      <c r="C240" s="56">
        <v>0</v>
      </c>
      <c r="D240" s="56">
        <v>1534837</v>
      </c>
    </row>
    <row r="241" spans="1:4" ht="12.75" customHeight="1">
      <c r="A241" s="49" t="s">
        <v>602</v>
      </c>
      <c r="B241" s="49" t="s">
        <v>285</v>
      </c>
      <c r="C241" s="56">
        <v>0</v>
      </c>
      <c r="D241" s="56">
        <v>499930</v>
      </c>
    </row>
    <row r="242" spans="1:4" ht="12.75" customHeight="1">
      <c r="A242" s="49" t="s">
        <v>603</v>
      </c>
      <c r="B242" s="49" t="s">
        <v>287</v>
      </c>
      <c r="C242" s="56">
        <v>0</v>
      </c>
      <c r="D242" s="56">
        <v>860472</v>
      </c>
    </row>
    <row r="243" spans="1:4" ht="12.75" customHeight="1">
      <c r="A243" s="49" t="s">
        <v>604</v>
      </c>
      <c r="B243" s="49" t="s">
        <v>193</v>
      </c>
      <c r="C243" s="56">
        <v>0</v>
      </c>
      <c r="D243" s="56">
        <v>1841148</v>
      </c>
    </row>
    <row r="244" spans="1:4" ht="12.75" customHeight="1">
      <c r="A244" s="49" t="s">
        <v>605</v>
      </c>
      <c r="B244" s="49" t="s">
        <v>290</v>
      </c>
      <c r="C244" s="56">
        <v>0</v>
      </c>
      <c r="D244" s="56">
        <v>896625</v>
      </c>
    </row>
    <row r="245" spans="1:4" ht="12.75" customHeight="1">
      <c r="A245" s="49" t="s">
        <v>606</v>
      </c>
      <c r="B245" s="49" t="s">
        <v>292</v>
      </c>
      <c r="C245" s="56">
        <v>0</v>
      </c>
      <c r="D245" s="56">
        <v>92310</v>
      </c>
    </row>
    <row r="246" spans="1:4" ht="12.75" customHeight="1">
      <c r="A246" s="49" t="s">
        <v>607</v>
      </c>
      <c r="B246" s="49" t="s">
        <v>294</v>
      </c>
      <c r="C246" s="56">
        <v>0</v>
      </c>
      <c r="D246" s="56">
        <v>308807</v>
      </c>
    </row>
    <row r="247" spans="1:4" ht="12.75" customHeight="1">
      <c r="A247" s="49" t="s">
        <v>608</v>
      </c>
      <c r="B247" s="49" t="s">
        <v>296</v>
      </c>
      <c r="C247" s="56">
        <v>0</v>
      </c>
      <c r="D247" s="56">
        <v>24140842</v>
      </c>
    </row>
    <row r="248" spans="1:4" ht="12.75" customHeight="1">
      <c r="A248" s="49" t="s">
        <v>609</v>
      </c>
      <c r="B248" s="49" t="s">
        <v>298</v>
      </c>
      <c r="C248" s="56">
        <v>0</v>
      </c>
      <c r="D248" s="56">
        <v>1714580</v>
      </c>
    </row>
    <row r="249" spans="1:4" ht="12.75" customHeight="1">
      <c r="A249" s="49" t="s">
        <v>610</v>
      </c>
      <c r="B249" s="49" t="s">
        <v>300</v>
      </c>
      <c r="C249" s="56">
        <v>0</v>
      </c>
      <c r="D249" s="56">
        <v>697661</v>
      </c>
    </row>
    <row r="250" spans="1:4" ht="12.75" customHeight="1">
      <c r="A250" s="49" t="s">
        <v>611</v>
      </c>
      <c r="B250" s="49" t="s">
        <v>302</v>
      </c>
      <c r="C250" s="56">
        <v>0</v>
      </c>
      <c r="D250" s="56">
        <v>40000</v>
      </c>
    </row>
    <row r="251" spans="1:4" ht="12.75" customHeight="1">
      <c r="A251" s="49" t="s">
        <v>129</v>
      </c>
      <c r="B251" s="49" t="s">
        <v>391</v>
      </c>
      <c r="C251" s="57">
        <v>0</v>
      </c>
      <c r="D251" s="57">
        <v>0</v>
      </c>
    </row>
    <row r="252" spans="1:4" ht="12.75" customHeight="1">
      <c r="A252" s="49" t="s">
        <v>613</v>
      </c>
      <c r="B252" s="49" t="s">
        <v>155</v>
      </c>
      <c r="C252" s="56">
        <v>0</v>
      </c>
      <c r="D252" s="56">
        <v>4821368</v>
      </c>
    </row>
    <row r="253" spans="1:4" ht="12.75" customHeight="1">
      <c r="A253" s="49" t="s">
        <v>614</v>
      </c>
      <c r="B253" s="49" t="s">
        <v>161</v>
      </c>
      <c r="C253" s="56">
        <v>0</v>
      </c>
      <c r="D253" s="56">
        <v>4182331</v>
      </c>
    </row>
    <row r="254" spans="1:4" ht="12.75" customHeight="1">
      <c r="A254" s="49" t="s">
        <v>615</v>
      </c>
      <c r="B254" s="49" t="s">
        <v>163</v>
      </c>
      <c r="C254" s="56">
        <v>0</v>
      </c>
      <c r="D254" s="56">
        <v>4609537</v>
      </c>
    </row>
    <row r="255" spans="1:4" ht="12.75" customHeight="1">
      <c r="A255" s="49" t="s">
        <v>616</v>
      </c>
      <c r="B255" s="49" t="s">
        <v>165</v>
      </c>
      <c r="C255" s="56">
        <v>0</v>
      </c>
      <c r="D255" s="56">
        <v>514396</v>
      </c>
    </row>
    <row r="256" spans="1:4" ht="12.75" customHeight="1">
      <c r="A256" s="49" t="s">
        <v>618</v>
      </c>
      <c r="B256" s="49" t="s">
        <v>223</v>
      </c>
      <c r="C256" s="56">
        <v>0</v>
      </c>
      <c r="D256" s="56">
        <v>100983</v>
      </c>
    </row>
    <row r="257" spans="1:4" ht="12.75" customHeight="1">
      <c r="A257" s="49" t="s">
        <v>619</v>
      </c>
      <c r="B257" s="49" t="s">
        <v>187</v>
      </c>
      <c r="C257" s="56">
        <v>0</v>
      </c>
      <c r="D257" s="56">
        <v>527969</v>
      </c>
    </row>
    <row r="258" spans="1:4" ht="12.75" customHeight="1">
      <c r="A258" s="49" t="s">
        <v>621</v>
      </c>
      <c r="B258" s="49" t="s">
        <v>231</v>
      </c>
      <c r="C258" s="56">
        <v>0</v>
      </c>
      <c r="D258" s="56">
        <v>8314</v>
      </c>
    </row>
    <row r="259" spans="1:4" ht="12.75" customHeight="1">
      <c r="A259" s="49" t="s">
        <v>622</v>
      </c>
      <c r="B259" s="49" t="s">
        <v>237</v>
      </c>
      <c r="C259" s="56">
        <v>0</v>
      </c>
      <c r="D259" s="56">
        <v>135</v>
      </c>
    </row>
    <row r="260" spans="1:4" ht="12.75" customHeight="1">
      <c r="A260" s="49" t="s">
        <v>623</v>
      </c>
      <c r="B260" s="49" t="s">
        <v>248</v>
      </c>
      <c r="C260" s="56">
        <v>0</v>
      </c>
      <c r="D260" s="56">
        <v>3</v>
      </c>
    </row>
    <row r="261" spans="1:4" ht="12.75" customHeight="1">
      <c r="A261" s="49" t="s">
        <v>624</v>
      </c>
      <c r="B261" s="49" t="s">
        <v>250</v>
      </c>
      <c r="C261" s="56">
        <v>0</v>
      </c>
      <c r="D261" s="56">
        <v>600</v>
      </c>
    </row>
    <row r="262" spans="1:4" ht="12.75" customHeight="1">
      <c r="A262" s="49" t="s">
        <v>625</v>
      </c>
      <c r="B262" s="49" t="s">
        <v>254</v>
      </c>
      <c r="C262" s="56">
        <v>0</v>
      </c>
      <c r="D262" s="56">
        <v>5020678</v>
      </c>
    </row>
    <row r="263" spans="1:4" ht="12.75" customHeight="1">
      <c r="A263" s="49" t="s">
        <v>626</v>
      </c>
      <c r="B263" s="49" t="s">
        <v>258</v>
      </c>
      <c r="C263" s="56">
        <v>0</v>
      </c>
      <c r="D263" s="56">
        <v>40</v>
      </c>
    </row>
    <row r="264" spans="1:4" ht="12.75" customHeight="1">
      <c r="A264" s="49" t="s">
        <v>627</v>
      </c>
      <c r="B264" s="49" t="s">
        <v>264</v>
      </c>
      <c r="C264" s="56">
        <v>0</v>
      </c>
      <c r="D264" s="56">
        <v>2327</v>
      </c>
    </row>
    <row r="265" spans="1:4" ht="12.75" customHeight="1">
      <c r="A265" s="49" t="s">
        <v>628</v>
      </c>
      <c r="B265" s="49" t="s">
        <v>266</v>
      </c>
      <c r="C265" s="56">
        <v>0</v>
      </c>
      <c r="D265" s="56">
        <v>1817560</v>
      </c>
    </row>
    <row r="266" spans="1:4" ht="12.75" customHeight="1">
      <c r="A266" s="49" t="s">
        <v>629</v>
      </c>
      <c r="B266" s="49" t="s">
        <v>268</v>
      </c>
      <c r="C266" s="56">
        <v>0</v>
      </c>
      <c r="D266" s="56">
        <v>610953</v>
      </c>
    </row>
    <row r="267" spans="1:4" ht="12.75" customHeight="1">
      <c r="A267" s="49" t="s">
        <v>630</v>
      </c>
      <c r="B267" s="49" t="s">
        <v>270</v>
      </c>
      <c r="C267" s="56">
        <v>0</v>
      </c>
      <c r="D267" s="56">
        <v>50</v>
      </c>
    </row>
    <row r="268" spans="1:4" ht="12.75" customHeight="1">
      <c r="A268" s="49" t="s">
        <v>631</v>
      </c>
      <c r="B268" s="49" t="s">
        <v>283</v>
      </c>
      <c r="C268" s="56">
        <v>0</v>
      </c>
      <c r="D268" s="56">
        <v>26334</v>
      </c>
    </row>
    <row r="269" spans="1:4" ht="12.75" customHeight="1">
      <c r="A269" s="49" t="s">
        <v>129</v>
      </c>
      <c r="B269" s="49" t="s">
        <v>392</v>
      </c>
      <c r="C269" s="57">
        <v>0</v>
      </c>
      <c r="D269" s="57">
        <v>0</v>
      </c>
    </row>
    <row r="270" spans="1:4" ht="12.75" customHeight="1">
      <c r="A270" s="49" t="s">
        <v>633</v>
      </c>
      <c r="B270" s="49" t="s">
        <v>143</v>
      </c>
      <c r="C270" s="56">
        <v>100000</v>
      </c>
      <c r="D270" s="56">
        <v>0</v>
      </c>
    </row>
    <row r="271" spans="1:4" ht="12.75" customHeight="1">
      <c r="A271" s="49" t="s">
        <v>636</v>
      </c>
      <c r="B271" s="49" t="s">
        <v>153</v>
      </c>
      <c r="C271" s="56">
        <v>0</v>
      </c>
      <c r="D271" s="56">
        <v>90000</v>
      </c>
    </row>
    <row r="272" spans="1:4" ht="12.75" customHeight="1">
      <c r="A272" s="49" t="s">
        <v>637</v>
      </c>
      <c r="B272" s="49" t="s">
        <v>155</v>
      </c>
      <c r="C272" s="56">
        <v>0</v>
      </c>
      <c r="D272" s="56">
        <v>3830786</v>
      </c>
    </row>
    <row r="273" spans="1:4" ht="12.75" customHeight="1">
      <c r="A273" s="49" t="s">
        <v>638</v>
      </c>
      <c r="B273" s="49" t="s">
        <v>161</v>
      </c>
      <c r="C273" s="56">
        <v>0</v>
      </c>
      <c r="D273" s="56">
        <v>42175786</v>
      </c>
    </row>
    <row r="274" spans="1:4" ht="12.75" customHeight="1">
      <c r="A274" s="49" t="s">
        <v>639</v>
      </c>
      <c r="B274" s="49" t="s">
        <v>163</v>
      </c>
      <c r="C274" s="56">
        <v>0</v>
      </c>
      <c r="D274" s="56">
        <v>1099715</v>
      </c>
    </row>
    <row r="275" spans="1:4" ht="12.75" customHeight="1">
      <c r="A275" s="49" t="s">
        <v>640</v>
      </c>
      <c r="B275" s="49" t="s">
        <v>165</v>
      </c>
      <c r="C275" s="56">
        <v>0</v>
      </c>
      <c r="D275" s="56">
        <v>627000</v>
      </c>
    </row>
    <row r="276" spans="1:4" ht="12.75" customHeight="1">
      <c r="A276" s="49" t="s">
        <v>641</v>
      </c>
      <c r="B276" s="49" t="s">
        <v>167</v>
      </c>
      <c r="C276" s="56">
        <v>0</v>
      </c>
      <c r="D276" s="56">
        <v>81368</v>
      </c>
    </row>
    <row r="277" spans="1:4" ht="12.75" customHeight="1">
      <c r="A277" s="49" t="s">
        <v>642</v>
      </c>
      <c r="B277" s="49" t="s">
        <v>169</v>
      </c>
      <c r="C277" s="56">
        <v>0</v>
      </c>
      <c r="D277" s="56">
        <v>497523</v>
      </c>
    </row>
    <row r="278" spans="1:4" ht="12.75" customHeight="1">
      <c r="A278" s="49" t="s">
        <v>643</v>
      </c>
      <c r="B278" s="49" t="s">
        <v>171</v>
      </c>
      <c r="C278" s="56">
        <v>0</v>
      </c>
      <c r="D278" s="56">
        <v>1200</v>
      </c>
    </row>
    <row r="279" spans="1:4" ht="12.75" customHeight="1">
      <c r="A279" s="49" t="s">
        <v>644</v>
      </c>
      <c r="B279" s="49" t="s">
        <v>173</v>
      </c>
      <c r="C279" s="56">
        <v>0</v>
      </c>
      <c r="D279" s="56">
        <v>10000</v>
      </c>
    </row>
    <row r="280" spans="1:4" ht="12.75" customHeight="1">
      <c r="A280" s="49" t="s">
        <v>645</v>
      </c>
      <c r="B280" s="49" t="s">
        <v>223</v>
      </c>
      <c r="C280" s="56">
        <v>0</v>
      </c>
      <c r="D280" s="56">
        <v>161501</v>
      </c>
    </row>
    <row r="281" spans="1:4" ht="12.75" customHeight="1">
      <c r="A281" s="49" t="s">
        <v>646</v>
      </c>
      <c r="B281" s="49" t="s">
        <v>187</v>
      </c>
      <c r="C281" s="56">
        <v>0</v>
      </c>
      <c r="D281" s="56">
        <v>8014254</v>
      </c>
    </row>
    <row r="282" spans="1:4" ht="12.75" customHeight="1">
      <c r="A282" s="49" t="s">
        <v>647</v>
      </c>
      <c r="B282" s="49" t="s">
        <v>237</v>
      </c>
      <c r="C282" s="56">
        <v>0</v>
      </c>
      <c r="D282" s="56">
        <v>30600</v>
      </c>
    </row>
    <row r="283" spans="1:4" ht="12.75" customHeight="1">
      <c r="A283" s="49" t="s">
        <v>648</v>
      </c>
      <c r="B283" s="49" t="s">
        <v>248</v>
      </c>
      <c r="C283" s="56">
        <v>0</v>
      </c>
      <c r="D283" s="56">
        <v>7</v>
      </c>
    </row>
    <row r="284" spans="1:4" ht="12.75" customHeight="1">
      <c r="A284" s="49" t="s">
        <v>649</v>
      </c>
      <c r="B284" s="49" t="s">
        <v>250</v>
      </c>
      <c r="C284" s="56">
        <v>0</v>
      </c>
      <c r="D284" s="56">
        <v>260148</v>
      </c>
    </row>
    <row r="285" spans="1:4" ht="12.75" customHeight="1">
      <c r="A285" s="49" t="s">
        <v>650</v>
      </c>
      <c r="B285" s="49" t="s">
        <v>254</v>
      </c>
      <c r="C285" s="56">
        <v>23718</v>
      </c>
      <c r="D285" s="56">
        <v>0</v>
      </c>
    </row>
    <row r="286" spans="1:4" ht="12.75" customHeight="1">
      <c r="A286" s="49" t="s">
        <v>651</v>
      </c>
      <c r="B286" s="49" t="s">
        <v>260</v>
      </c>
      <c r="C286" s="56">
        <v>0</v>
      </c>
      <c r="D286" s="56">
        <v>8476</v>
      </c>
    </row>
    <row r="287" spans="1:4" ht="12.75" customHeight="1">
      <c r="A287" s="49" t="s">
        <v>652</v>
      </c>
      <c r="B287" s="49" t="s">
        <v>268</v>
      </c>
      <c r="C287" s="56">
        <v>0</v>
      </c>
      <c r="D287" s="56">
        <v>194302</v>
      </c>
    </row>
    <row r="288" spans="1:4" ht="12.75" customHeight="1">
      <c r="A288" s="49" t="s">
        <v>653</v>
      </c>
      <c r="B288" s="49" t="s">
        <v>270</v>
      </c>
      <c r="C288" s="56">
        <v>0</v>
      </c>
      <c r="D288" s="56">
        <v>64390</v>
      </c>
    </row>
    <row r="289" spans="1:4" ht="12.75" customHeight="1">
      <c r="A289" s="49" t="s">
        <v>654</v>
      </c>
      <c r="B289" s="49" t="s">
        <v>277</v>
      </c>
      <c r="C289" s="56">
        <v>0</v>
      </c>
      <c r="D289" s="56">
        <v>1300</v>
      </c>
    </row>
    <row r="290" spans="1:4" ht="12.75" customHeight="1">
      <c r="A290" s="49" t="s">
        <v>655</v>
      </c>
      <c r="B290" s="49" t="s">
        <v>281</v>
      </c>
      <c r="C290" s="56">
        <v>0</v>
      </c>
      <c r="D290" s="56">
        <v>15141</v>
      </c>
    </row>
    <row r="291" spans="1:4" ht="12.75" customHeight="1">
      <c r="A291" s="49" t="s">
        <v>656</v>
      </c>
      <c r="B291" s="49" t="s">
        <v>290</v>
      </c>
      <c r="C291" s="56">
        <v>0</v>
      </c>
      <c r="D291" s="56">
        <v>475</v>
      </c>
    </row>
    <row r="292" spans="1:4" ht="12.75" customHeight="1">
      <c r="A292" s="49" t="s">
        <v>393</v>
      </c>
      <c r="B292" s="49" t="s">
        <v>394</v>
      </c>
      <c r="C292" s="56">
        <v>0</v>
      </c>
      <c r="D292" s="56">
        <v>18353993204</v>
      </c>
    </row>
    <row r="293" spans="1:4" ht="12.75" customHeight="1">
      <c r="A293" s="49" t="s">
        <v>129</v>
      </c>
      <c r="B293" s="49" t="s">
        <v>477</v>
      </c>
      <c r="C293" s="57">
        <v>0</v>
      </c>
      <c r="D293" s="57">
        <v>0</v>
      </c>
    </row>
    <row r="294" spans="1:4" ht="12.75" customHeight="1">
      <c r="A294" s="49" t="s">
        <v>512</v>
      </c>
      <c r="B294" s="49" t="s">
        <v>513</v>
      </c>
      <c r="C294" s="56">
        <v>0</v>
      </c>
      <c r="D294" s="56">
        <v>0</v>
      </c>
    </row>
    <row r="295" spans="1:4" ht="12.75" customHeight="1">
      <c r="A295" s="49" t="s">
        <v>538</v>
      </c>
      <c r="B295" s="49" t="s">
        <v>539</v>
      </c>
      <c r="C295" s="56">
        <v>0</v>
      </c>
      <c r="D295" s="56">
        <v>0</v>
      </c>
    </row>
    <row r="296" spans="1:4" ht="12.75" customHeight="1">
      <c r="A296" s="49" t="s">
        <v>129</v>
      </c>
      <c r="B296" s="49" t="s">
        <v>540</v>
      </c>
      <c r="C296" s="57">
        <v>0</v>
      </c>
      <c r="D296" s="57">
        <v>0</v>
      </c>
    </row>
    <row r="297" spans="1:4" ht="12.75" customHeight="1">
      <c r="A297" s="49" t="s">
        <v>541</v>
      </c>
      <c r="B297" s="49" t="s">
        <v>129</v>
      </c>
      <c r="C297" s="56">
        <v>0</v>
      </c>
      <c r="D297" s="56">
        <v>0</v>
      </c>
    </row>
    <row r="298" spans="3:7" ht="12.75" customHeight="1">
      <c r="C298" s="57">
        <f>SUM(C3:C297)</f>
        <v>19445296715</v>
      </c>
      <c r="D298" s="57">
        <f>SUM(D3:D297)</f>
        <v>19445296715</v>
      </c>
      <c r="G298" s="58">
        <f>C298-D298</f>
        <v>0</v>
      </c>
    </row>
  </sheetData>
  <sheetProtection/>
  <printOptions/>
  <pageMargins left="0" right="0" top="0" bottom="0" header="0" footer="0"/>
  <pageSetup fitToHeight="0" fitToWidth="0"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D43"/>
  <sheetViews>
    <sheetView zoomScalePageLayoutView="0" workbookViewId="0" topLeftCell="A19">
      <selection activeCell="E4" sqref="E4"/>
    </sheetView>
  </sheetViews>
  <sheetFormatPr defaultColWidth="9.140625" defaultRowHeight="15"/>
  <cols>
    <col min="1" max="1" width="80.421875" style="0" bestFit="1" customWidth="1"/>
    <col min="2" max="2" width="8.140625" style="0" bestFit="1" customWidth="1"/>
    <col min="3" max="3" width="5.00390625" style="0" bestFit="1" customWidth="1"/>
    <col min="4" max="4" width="7.00390625" style="0" bestFit="1" customWidth="1"/>
  </cols>
  <sheetData>
    <row r="1" spans="1:4" ht="18.75">
      <c r="A1" s="453" t="s">
        <v>710</v>
      </c>
      <c r="B1" s="453"/>
      <c r="C1" s="453"/>
      <c r="D1" s="453"/>
    </row>
    <row r="2" spans="1:4" ht="31.5">
      <c r="A2" s="91"/>
      <c r="B2" s="92" t="s">
        <v>711</v>
      </c>
      <c r="C2" s="93" t="s">
        <v>712</v>
      </c>
      <c r="D2" s="93" t="s">
        <v>712</v>
      </c>
    </row>
    <row r="3" spans="1:4" ht="18.75">
      <c r="A3" s="94" t="s">
        <v>713</v>
      </c>
      <c r="B3" s="95"/>
      <c r="C3" s="96"/>
      <c r="D3" s="96"/>
    </row>
    <row r="4" spans="1:4" ht="15.75">
      <c r="A4" s="96"/>
      <c r="B4" s="95"/>
      <c r="C4" s="96"/>
      <c r="D4" s="96"/>
    </row>
    <row r="5" spans="1:4" ht="15.75">
      <c r="A5" s="96" t="s">
        <v>714</v>
      </c>
      <c r="B5" s="95">
        <v>1</v>
      </c>
      <c r="C5" s="97" t="s">
        <v>715</v>
      </c>
      <c r="D5" s="97"/>
    </row>
    <row r="6" spans="1:4" ht="15.75">
      <c r="A6" s="96" t="s">
        <v>716</v>
      </c>
      <c r="B6" s="95">
        <v>2</v>
      </c>
      <c r="C6" s="97" t="s">
        <v>715</v>
      </c>
      <c r="D6" s="97"/>
    </row>
    <row r="7" spans="1:4" ht="15.75">
      <c r="A7" s="96" t="s">
        <v>717</v>
      </c>
      <c r="B7" s="95"/>
      <c r="C7" s="98" t="s">
        <v>709</v>
      </c>
      <c r="D7" s="99" t="s">
        <v>709</v>
      </c>
    </row>
    <row r="8" spans="1:4" ht="15.75">
      <c r="A8" s="96"/>
      <c r="B8" s="95"/>
      <c r="C8" s="96"/>
      <c r="D8" s="96"/>
    </row>
    <row r="9" spans="1:4" ht="18.75">
      <c r="A9" s="94" t="s">
        <v>718</v>
      </c>
      <c r="B9" s="95"/>
      <c r="C9" s="96"/>
      <c r="D9" s="96"/>
    </row>
    <row r="10" spans="1:4" ht="15.75">
      <c r="A10" s="96"/>
      <c r="B10" s="95"/>
      <c r="C10" s="96"/>
      <c r="D10" s="96"/>
    </row>
    <row r="11" spans="1:4" ht="15.75">
      <c r="A11" s="96" t="s">
        <v>719</v>
      </c>
      <c r="B11" s="95">
        <v>3</v>
      </c>
      <c r="C11" s="97" t="s">
        <v>715</v>
      </c>
      <c r="D11" s="96"/>
    </row>
    <row r="12" spans="1:4" ht="18.75">
      <c r="A12" s="94" t="s">
        <v>720</v>
      </c>
      <c r="B12" s="95"/>
      <c r="C12" s="96"/>
      <c r="D12" s="96"/>
    </row>
    <row r="13" spans="1:4" ht="31.5">
      <c r="A13" s="100" t="s">
        <v>721</v>
      </c>
      <c r="B13" s="95">
        <v>4</v>
      </c>
      <c r="C13" s="97" t="s">
        <v>715</v>
      </c>
      <c r="D13" s="96"/>
    </row>
    <row r="14" spans="1:4" ht="31.5">
      <c r="A14" s="100" t="s">
        <v>722</v>
      </c>
      <c r="B14" s="95">
        <v>5</v>
      </c>
      <c r="C14" s="97" t="s">
        <v>715</v>
      </c>
      <c r="D14" s="96"/>
    </row>
    <row r="15" spans="1:4" ht="18.75">
      <c r="A15" s="94" t="s">
        <v>723</v>
      </c>
      <c r="B15" s="95"/>
      <c r="C15" s="96"/>
      <c r="D15" s="96"/>
    </row>
    <row r="16" spans="1:4" ht="31.5">
      <c r="A16" s="100" t="s">
        <v>724</v>
      </c>
      <c r="B16" s="95">
        <v>6</v>
      </c>
      <c r="C16" s="97" t="s">
        <v>715</v>
      </c>
      <c r="D16" s="96"/>
    </row>
    <row r="17" spans="1:4" ht="31.5">
      <c r="A17" s="100" t="s">
        <v>725</v>
      </c>
      <c r="B17" s="95">
        <v>7</v>
      </c>
      <c r="C17" s="97" t="s">
        <v>715</v>
      </c>
      <c r="D17" s="96"/>
    </row>
    <row r="18" spans="1:4" ht="15.75">
      <c r="A18" s="96" t="s">
        <v>726</v>
      </c>
      <c r="B18" s="95"/>
      <c r="C18" s="98" t="s">
        <v>709</v>
      </c>
      <c r="D18" s="99" t="s">
        <v>709</v>
      </c>
    </row>
    <row r="19" spans="1:4" ht="15.75">
      <c r="A19" s="101" t="s">
        <v>727</v>
      </c>
      <c r="B19" s="95"/>
      <c r="C19" s="96"/>
      <c r="D19" s="96"/>
    </row>
    <row r="20" spans="1:4" ht="15.75">
      <c r="A20" s="96" t="s">
        <v>728</v>
      </c>
      <c r="B20" s="95">
        <v>8</v>
      </c>
      <c r="C20" s="97" t="s">
        <v>715</v>
      </c>
      <c r="D20" s="96"/>
    </row>
    <row r="21" spans="1:4" ht="15.75">
      <c r="A21" s="96" t="s">
        <v>729</v>
      </c>
      <c r="B21" s="102">
        <v>9</v>
      </c>
      <c r="C21" s="97" t="s">
        <v>715</v>
      </c>
      <c r="D21" s="96"/>
    </row>
    <row r="22" spans="1:4" ht="15.75">
      <c r="A22" s="96" t="s">
        <v>730</v>
      </c>
      <c r="B22" s="102"/>
      <c r="C22" s="98" t="s">
        <v>709</v>
      </c>
      <c r="D22" s="99" t="s">
        <v>709</v>
      </c>
    </row>
    <row r="23" spans="1:4" ht="15.75">
      <c r="A23" s="96"/>
      <c r="B23" s="102"/>
      <c r="C23" s="103"/>
      <c r="D23" s="91"/>
    </row>
    <row r="24" spans="1:4" ht="37.5">
      <c r="A24" s="104" t="s">
        <v>731</v>
      </c>
      <c r="B24" s="102"/>
      <c r="C24" s="105"/>
      <c r="D24" s="96"/>
    </row>
    <row r="25" spans="1:4" ht="15.75">
      <c r="A25" s="100" t="s">
        <v>732</v>
      </c>
      <c r="B25" s="102">
        <v>10</v>
      </c>
      <c r="C25" s="97" t="s">
        <v>715</v>
      </c>
      <c r="D25" s="105"/>
    </row>
    <row r="26" spans="1:4" ht="15.75">
      <c r="A26" s="96" t="s">
        <v>733</v>
      </c>
      <c r="B26" s="102">
        <v>11</v>
      </c>
      <c r="C26" s="97" t="s">
        <v>715</v>
      </c>
      <c r="D26" s="96"/>
    </row>
    <row r="27" spans="1:4" ht="15.75">
      <c r="A27" s="96"/>
      <c r="B27" s="102"/>
      <c r="C27" s="98" t="s">
        <v>709</v>
      </c>
      <c r="D27" s="99" t="s">
        <v>734</v>
      </c>
    </row>
    <row r="28" spans="1:4" ht="18.75">
      <c r="A28" s="94" t="s">
        <v>735</v>
      </c>
      <c r="B28" s="106"/>
      <c r="C28" s="107"/>
      <c r="D28" s="105"/>
    </row>
    <row r="29" spans="1:4" ht="15.75">
      <c r="A29" s="100" t="s">
        <v>736</v>
      </c>
      <c r="B29" s="106">
        <v>12</v>
      </c>
      <c r="C29" s="97" t="s">
        <v>715</v>
      </c>
      <c r="D29" s="96"/>
    </row>
    <row r="30" spans="1:4" ht="15.75">
      <c r="A30" s="96" t="s">
        <v>733</v>
      </c>
      <c r="B30" s="106">
        <v>13</v>
      </c>
      <c r="C30" s="97" t="s">
        <v>715</v>
      </c>
      <c r="D30" s="96"/>
    </row>
    <row r="31" spans="1:4" ht="15.75">
      <c r="A31" s="105"/>
      <c r="B31" s="106"/>
      <c r="C31" s="98" t="s">
        <v>709</v>
      </c>
      <c r="D31" s="99" t="s">
        <v>709</v>
      </c>
    </row>
    <row r="32" spans="1:4" ht="18.75">
      <c r="A32" s="94" t="s">
        <v>737</v>
      </c>
      <c r="B32" s="106"/>
      <c r="C32" s="107"/>
      <c r="D32" s="105"/>
    </row>
    <row r="33" spans="1:4" ht="15.75">
      <c r="A33" s="105" t="s">
        <v>738</v>
      </c>
      <c r="B33" s="106">
        <v>14</v>
      </c>
      <c r="C33" s="97" t="s">
        <v>715</v>
      </c>
      <c r="D33" s="105"/>
    </row>
    <row r="34" spans="1:4" ht="15.75">
      <c r="A34" s="105" t="s">
        <v>739</v>
      </c>
      <c r="B34" s="106">
        <v>15</v>
      </c>
      <c r="C34" s="97" t="s">
        <v>715</v>
      </c>
      <c r="D34" s="105"/>
    </row>
    <row r="35" spans="1:4" ht="15.75">
      <c r="A35" s="105" t="s">
        <v>740</v>
      </c>
      <c r="B35" s="106">
        <v>16</v>
      </c>
      <c r="C35" s="97" t="s">
        <v>715</v>
      </c>
      <c r="D35" s="105"/>
    </row>
    <row r="36" spans="1:4" ht="15.75">
      <c r="A36" s="105" t="s">
        <v>741</v>
      </c>
      <c r="B36" s="106">
        <v>17</v>
      </c>
      <c r="C36" s="97" t="s">
        <v>715</v>
      </c>
      <c r="D36" s="105"/>
    </row>
    <row r="37" spans="1:4" ht="15.75">
      <c r="A37" s="105" t="s">
        <v>742</v>
      </c>
      <c r="B37" s="106">
        <v>18</v>
      </c>
      <c r="C37" s="97" t="s">
        <v>715</v>
      </c>
      <c r="D37" s="96"/>
    </row>
    <row r="38" spans="1:4" ht="15.75">
      <c r="A38" s="105" t="s">
        <v>743</v>
      </c>
      <c r="B38" s="106">
        <v>19</v>
      </c>
      <c r="C38" s="97" t="s">
        <v>715</v>
      </c>
      <c r="D38" s="96"/>
    </row>
    <row r="39" spans="1:4" ht="15.75">
      <c r="A39" s="105"/>
      <c r="B39" s="106"/>
      <c r="C39" s="98" t="s">
        <v>709</v>
      </c>
      <c r="D39" s="99" t="s">
        <v>709</v>
      </c>
    </row>
    <row r="40" spans="1:4" ht="16.5" thickBot="1">
      <c r="A40" s="105"/>
      <c r="B40" s="106"/>
      <c r="C40" s="107"/>
      <c r="D40" s="108" t="s">
        <v>744</v>
      </c>
    </row>
    <row r="41" spans="1:4" ht="15.75" thickTop="1">
      <c r="A41" s="109"/>
      <c r="B41" s="110"/>
      <c r="C41" s="109"/>
      <c r="D41" s="109"/>
    </row>
    <row r="42" spans="1:4" ht="15">
      <c r="A42" s="111" t="s">
        <v>745</v>
      </c>
      <c r="B42" s="110"/>
      <c r="C42" s="109"/>
      <c r="D42" s="109"/>
    </row>
    <row r="43" spans="1:4" ht="15">
      <c r="A43" s="109"/>
      <c r="B43" s="110"/>
      <c r="C43" s="109"/>
      <c r="D43" s="109"/>
    </row>
  </sheetData>
  <sheetProtection/>
  <mergeCells count="1">
    <mergeCell ref="A1:D1"/>
  </mergeCells>
  <printOptions/>
  <pageMargins left="0.7" right="0.7" top="0.75" bottom="0.75" header="0.3" footer="0.3"/>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theme="7" tint="-0.24997000396251678"/>
  </sheetPr>
  <dimension ref="A1:E27"/>
  <sheetViews>
    <sheetView zoomScalePageLayoutView="0" workbookViewId="0" topLeftCell="A1">
      <selection activeCell="E4" sqref="E4"/>
    </sheetView>
  </sheetViews>
  <sheetFormatPr defaultColWidth="9.140625" defaultRowHeight="15"/>
  <cols>
    <col min="1" max="1" width="41.7109375" style="0" customWidth="1"/>
    <col min="2" max="2" width="9.00390625" style="0" customWidth="1"/>
    <col min="3" max="3" width="12.28125" style="0" customWidth="1"/>
    <col min="4" max="4" width="12.00390625" style="0" customWidth="1"/>
    <col min="5" max="5" width="11.28125" style="0" customWidth="1"/>
  </cols>
  <sheetData>
    <row r="1" spans="1:5" ht="15">
      <c r="A1" s="454" t="s">
        <v>746</v>
      </c>
      <c r="B1" s="454"/>
      <c r="C1" s="454"/>
      <c r="D1" s="454"/>
      <c r="E1" s="454"/>
    </row>
    <row r="2" spans="1:5" ht="15">
      <c r="A2" s="455" t="s">
        <v>747</v>
      </c>
      <c r="B2" s="455"/>
      <c r="C2" s="455"/>
      <c r="D2" s="455"/>
      <c r="E2" s="455"/>
    </row>
    <row r="3" spans="1:5" ht="15">
      <c r="A3" s="454" t="s">
        <v>748</v>
      </c>
      <c r="B3" s="454"/>
      <c r="C3" s="454"/>
      <c r="D3" s="454"/>
      <c r="E3" s="454"/>
    </row>
    <row r="4" ht="15">
      <c r="E4" s="112" t="s">
        <v>0</v>
      </c>
    </row>
    <row r="5" spans="1:5" ht="15">
      <c r="A5" s="113" t="s">
        <v>749</v>
      </c>
      <c r="B5" s="456" t="s">
        <v>750</v>
      </c>
      <c r="C5" s="458" t="s">
        <v>751</v>
      </c>
      <c r="D5" s="458" t="s">
        <v>752</v>
      </c>
      <c r="E5" s="458" t="s">
        <v>753</v>
      </c>
    </row>
    <row r="6" spans="1:5" ht="30">
      <c r="A6" s="120" t="s">
        <v>754</v>
      </c>
      <c r="B6" s="457"/>
      <c r="C6" s="459"/>
      <c r="D6" s="459"/>
      <c r="E6" s="459"/>
    </row>
    <row r="7" spans="1:5" ht="15">
      <c r="A7" s="122"/>
      <c r="B7" s="114"/>
      <c r="C7" s="132"/>
      <c r="D7" s="115"/>
      <c r="E7" s="115"/>
    </row>
    <row r="8" spans="1:5" ht="15.75">
      <c r="A8" s="123" t="s">
        <v>755</v>
      </c>
      <c r="B8" s="130">
        <v>1</v>
      </c>
      <c r="C8" s="116" t="s">
        <v>764</v>
      </c>
      <c r="D8" s="115"/>
      <c r="E8" s="115"/>
    </row>
    <row r="9" spans="1:5" ht="15.75">
      <c r="A9" s="123"/>
      <c r="B9" s="130"/>
      <c r="C9" s="115"/>
      <c r="D9" s="115"/>
      <c r="E9" s="115"/>
    </row>
    <row r="10" spans="1:5" ht="30">
      <c r="A10" s="124" t="s">
        <v>756</v>
      </c>
      <c r="B10" s="130"/>
      <c r="C10" s="117"/>
      <c r="D10" s="116" t="s">
        <v>764</v>
      </c>
      <c r="E10" s="115"/>
    </row>
    <row r="11" spans="1:5" ht="15.75">
      <c r="A11" s="124"/>
      <c r="B11" s="130"/>
      <c r="C11" s="115"/>
      <c r="D11" s="126"/>
      <c r="E11" s="115"/>
    </row>
    <row r="12" spans="1:5" ht="15.75">
      <c r="A12" s="131" t="s">
        <v>762</v>
      </c>
      <c r="B12" s="129"/>
      <c r="C12" s="116" t="s">
        <v>764</v>
      </c>
      <c r="D12" s="126"/>
      <c r="E12" s="115"/>
    </row>
    <row r="13" spans="1:5" ht="15.75">
      <c r="A13" s="131" t="s">
        <v>763</v>
      </c>
      <c r="B13" s="128"/>
      <c r="C13" s="116" t="s">
        <v>765</v>
      </c>
      <c r="D13" s="126"/>
      <c r="E13" s="115"/>
    </row>
    <row r="14" spans="1:5" ht="15.75">
      <c r="A14" s="125"/>
      <c r="B14" s="130"/>
      <c r="C14" s="117"/>
      <c r="D14" s="133" t="s">
        <v>764</v>
      </c>
      <c r="E14" s="115"/>
    </row>
    <row r="15" spans="1:5" ht="15.75">
      <c r="A15" s="122"/>
      <c r="B15" s="127"/>
      <c r="C15" s="115"/>
      <c r="D15" s="118"/>
      <c r="E15" s="115"/>
    </row>
    <row r="16" spans="1:5" ht="15.75">
      <c r="A16" s="123" t="s">
        <v>757</v>
      </c>
      <c r="B16" s="127">
        <v>2</v>
      </c>
      <c r="C16" s="116" t="s">
        <v>764</v>
      </c>
      <c r="D16" s="115"/>
      <c r="E16" s="115"/>
    </row>
    <row r="17" spans="1:5" ht="15.75">
      <c r="A17" s="123"/>
      <c r="B17" s="127"/>
      <c r="C17" s="115"/>
      <c r="D17" s="115"/>
      <c r="E17" s="115"/>
    </row>
    <row r="18" spans="1:5" ht="15.75">
      <c r="A18" s="124" t="s">
        <v>758</v>
      </c>
      <c r="B18" s="127">
        <v>3</v>
      </c>
      <c r="C18" s="115"/>
      <c r="D18" s="116" t="s">
        <v>766</v>
      </c>
      <c r="E18" s="115"/>
    </row>
    <row r="19" spans="1:5" ht="15.75">
      <c r="A19" s="123"/>
      <c r="B19" s="127"/>
      <c r="C19" s="117"/>
      <c r="D19" s="117"/>
      <c r="E19" s="115"/>
    </row>
    <row r="20" spans="1:5" ht="15">
      <c r="A20" s="122"/>
      <c r="B20" s="119"/>
      <c r="C20" s="115"/>
      <c r="D20" s="115"/>
      <c r="E20" s="115"/>
    </row>
    <row r="21" spans="1:5" ht="15.75">
      <c r="A21" s="124" t="s">
        <v>759</v>
      </c>
      <c r="B21" s="119"/>
      <c r="C21" s="115"/>
      <c r="D21" s="116" t="s">
        <v>764</v>
      </c>
      <c r="E21" s="115"/>
    </row>
    <row r="22" spans="1:5" ht="15">
      <c r="A22" s="123"/>
      <c r="B22" s="119"/>
      <c r="C22" s="115"/>
      <c r="D22" s="115"/>
      <c r="E22" s="115"/>
    </row>
    <row r="23" spans="1:5" ht="30">
      <c r="A23" s="123" t="s">
        <v>760</v>
      </c>
      <c r="B23" s="119"/>
      <c r="C23" s="115"/>
      <c r="D23" s="116" t="s">
        <v>766</v>
      </c>
      <c r="E23" s="115"/>
    </row>
    <row r="24" spans="1:5" ht="15">
      <c r="A24" s="123"/>
      <c r="B24" s="119"/>
      <c r="C24" s="115"/>
      <c r="D24" s="115"/>
      <c r="E24" s="115"/>
    </row>
    <row r="25" spans="1:5" ht="15.75">
      <c r="A25" s="124" t="s">
        <v>761</v>
      </c>
      <c r="B25" s="119"/>
      <c r="C25" s="115"/>
      <c r="D25" s="115"/>
      <c r="E25" s="116" t="s">
        <v>764</v>
      </c>
    </row>
    <row r="26" spans="1:5" ht="15">
      <c r="A26" s="123"/>
      <c r="B26" s="119"/>
      <c r="C26" s="115"/>
      <c r="D26" s="115"/>
      <c r="E26" s="115"/>
    </row>
    <row r="27" spans="1:5" ht="15">
      <c r="A27" s="125"/>
      <c r="B27" s="121"/>
      <c r="C27" s="117"/>
      <c r="D27" s="117"/>
      <c r="E27" s="117"/>
    </row>
  </sheetData>
  <sheetProtection/>
  <mergeCells count="7">
    <mergeCell ref="A1:E1"/>
    <mergeCell ref="A2:E2"/>
    <mergeCell ref="A3:E3"/>
    <mergeCell ref="B5:B6"/>
    <mergeCell ref="C5:C6"/>
    <mergeCell ref="D5:D6"/>
    <mergeCell ref="E5:E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33"/>
  <sheetViews>
    <sheetView zoomScalePageLayoutView="0" workbookViewId="0" topLeftCell="A1">
      <selection activeCell="E4" sqref="E4"/>
    </sheetView>
  </sheetViews>
  <sheetFormatPr defaultColWidth="9.140625" defaultRowHeight="15"/>
  <cols>
    <col min="1" max="1" width="84.28125" style="2" customWidth="1"/>
    <col min="2" max="16384" width="9.140625" style="2" customWidth="1"/>
  </cols>
  <sheetData>
    <row r="1" ht="15.75">
      <c r="A1" s="83" t="s">
        <v>692</v>
      </c>
    </row>
    <row r="2" ht="15.75">
      <c r="A2" s="83"/>
    </row>
    <row r="3" ht="15.75">
      <c r="A3" s="84" t="s">
        <v>698</v>
      </c>
    </row>
    <row r="4" ht="11.25" customHeight="1">
      <c r="A4" s="84"/>
    </row>
    <row r="5" ht="78.75">
      <c r="A5" s="85" t="s">
        <v>699</v>
      </c>
    </row>
    <row r="6" ht="15.75">
      <c r="A6" s="85"/>
    </row>
    <row r="7" ht="15.75">
      <c r="A7" s="84" t="s">
        <v>700</v>
      </c>
    </row>
    <row r="8" ht="12" customHeight="1">
      <c r="A8" s="84"/>
    </row>
    <row r="9" ht="47.25">
      <c r="A9" s="85" t="s">
        <v>693</v>
      </c>
    </row>
    <row r="10" ht="15.75">
      <c r="A10" s="85"/>
    </row>
    <row r="11" ht="15.75">
      <c r="A11" s="84" t="s">
        <v>701</v>
      </c>
    </row>
    <row r="12" ht="12" customHeight="1">
      <c r="A12" s="84"/>
    </row>
    <row r="13" ht="31.5">
      <c r="A13" s="86" t="s">
        <v>702</v>
      </c>
    </row>
    <row r="14" ht="15.75">
      <c r="A14" s="86"/>
    </row>
    <row r="15" ht="15.75">
      <c r="A15" s="84" t="s">
        <v>703</v>
      </c>
    </row>
    <row r="16" ht="12" customHeight="1">
      <c r="A16" s="84"/>
    </row>
    <row r="17" ht="47.25">
      <c r="A17" s="85" t="s">
        <v>694</v>
      </c>
    </row>
    <row r="18" ht="15.75">
      <c r="A18" s="85"/>
    </row>
    <row r="19" ht="15.75">
      <c r="A19" s="84" t="s">
        <v>704</v>
      </c>
    </row>
    <row r="20" ht="12" customHeight="1">
      <c r="A20" s="84"/>
    </row>
    <row r="21" ht="47.25">
      <c r="A21" s="85" t="s">
        <v>705</v>
      </c>
    </row>
    <row r="22" ht="15.75">
      <c r="A22" s="85"/>
    </row>
    <row r="23" ht="15.75">
      <c r="A23" s="84" t="s">
        <v>706</v>
      </c>
    </row>
    <row r="24" ht="12" customHeight="1">
      <c r="A24" s="84"/>
    </row>
    <row r="25" ht="47.25">
      <c r="A25" s="85" t="s">
        <v>695</v>
      </c>
    </row>
    <row r="26" ht="15.75">
      <c r="A26" s="85"/>
    </row>
    <row r="27" ht="15.75">
      <c r="A27" s="84" t="s">
        <v>707</v>
      </c>
    </row>
    <row r="28" ht="12" customHeight="1">
      <c r="A28" s="84"/>
    </row>
    <row r="29" ht="31.5">
      <c r="A29" s="85" t="s">
        <v>696</v>
      </c>
    </row>
    <row r="30" ht="15.75">
      <c r="A30" s="85"/>
    </row>
    <row r="31" ht="15.75">
      <c r="A31" s="84" t="s">
        <v>708</v>
      </c>
    </row>
    <row r="32" ht="12" customHeight="1">
      <c r="A32" s="84"/>
    </row>
    <row r="33" ht="47.25">
      <c r="A33" s="85" t="s">
        <v>697</v>
      </c>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38"/>
  <sheetViews>
    <sheetView zoomScaleSheetLayoutView="100" zoomScalePageLayoutView="0" workbookViewId="0" topLeftCell="A1">
      <selection activeCell="A21" sqref="A1:IV16384"/>
    </sheetView>
  </sheetViews>
  <sheetFormatPr defaultColWidth="9.140625" defaultRowHeight="15"/>
  <cols>
    <col min="1" max="1" width="15.00390625" style="196" customWidth="1"/>
    <col min="2" max="2" width="20.140625" style="196" customWidth="1"/>
    <col min="3" max="3" width="17.57421875" style="196" customWidth="1"/>
    <col min="4" max="4" width="13.28125" style="196" customWidth="1"/>
    <col min="5" max="16384" width="9.140625" style="196" customWidth="1"/>
  </cols>
  <sheetData>
    <row r="1" ht="15">
      <c r="F1" s="385" t="s">
        <v>819</v>
      </c>
    </row>
    <row r="2" ht="15.75">
      <c r="A2" s="363" t="s">
        <v>1141</v>
      </c>
    </row>
    <row r="3" ht="15.75" thickBot="1"/>
    <row r="4" spans="1:5" s="385" customFormat="1" ht="90.75" thickBot="1">
      <c r="A4" s="158" t="s">
        <v>1041</v>
      </c>
      <c r="B4" s="158" t="s">
        <v>1042</v>
      </c>
      <c r="C4" s="158" t="s">
        <v>1043</v>
      </c>
      <c r="D4" s="158" t="s">
        <v>1044</v>
      </c>
      <c r="E4" s="386" t="s">
        <v>892</v>
      </c>
    </row>
    <row r="5" spans="1:5" ht="15">
      <c r="A5" s="387" t="s">
        <v>1045</v>
      </c>
      <c r="B5" s="387"/>
      <c r="C5" s="388"/>
      <c r="D5" s="388"/>
      <c r="E5" s="388"/>
    </row>
    <row r="6" spans="1:5" ht="15">
      <c r="A6" s="389" t="s">
        <v>1046</v>
      </c>
      <c r="B6" s="389"/>
      <c r="C6" s="390"/>
      <c r="D6" s="390"/>
      <c r="E6" s="390"/>
    </row>
    <row r="7" spans="1:5" ht="15">
      <c r="A7" s="387" t="s">
        <v>1047</v>
      </c>
      <c r="B7" s="389"/>
      <c r="C7" s="390"/>
      <c r="D7" s="390"/>
      <c r="E7" s="390"/>
    </row>
    <row r="8" spans="1:5" ht="15">
      <c r="A8" s="389" t="s">
        <v>1048</v>
      </c>
      <c r="B8" s="390"/>
      <c r="C8" s="390"/>
      <c r="D8" s="390"/>
      <c r="E8" s="390"/>
    </row>
    <row r="9" spans="1:5" ht="15">
      <c r="A9" s="387" t="s">
        <v>1049</v>
      </c>
      <c r="B9" s="390"/>
      <c r="C9" s="390"/>
      <c r="D9" s="390"/>
      <c r="E9" s="390"/>
    </row>
    <row r="10" spans="1:5" ht="15">
      <c r="A10" s="389" t="s">
        <v>1050</v>
      </c>
      <c r="B10" s="390"/>
      <c r="C10" s="390"/>
      <c r="D10" s="390"/>
      <c r="E10" s="390"/>
    </row>
    <row r="11" spans="1:5" ht="15">
      <c r="A11" s="387" t="s">
        <v>1051</v>
      </c>
      <c r="B11" s="390"/>
      <c r="C11" s="390"/>
      <c r="D11" s="390"/>
      <c r="E11" s="390"/>
    </row>
    <row r="12" spans="1:5" ht="15">
      <c r="A12" s="389" t="s">
        <v>1052</v>
      </c>
      <c r="B12" s="390"/>
      <c r="C12" s="390"/>
      <c r="D12" s="390"/>
      <c r="E12" s="390"/>
    </row>
    <row r="13" spans="1:5" ht="15">
      <c r="A13" s="387" t="s">
        <v>1053</v>
      </c>
      <c r="B13" s="390"/>
      <c r="C13" s="390"/>
      <c r="D13" s="390"/>
      <c r="E13" s="390"/>
    </row>
    <row r="14" spans="1:5" ht="15">
      <c r="A14" s="389" t="s">
        <v>1054</v>
      </c>
      <c r="B14" s="390"/>
      <c r="C14" s="390"/>
      <c r="D14" s="390"/>
      <c r="E14" s="390"/>
    </row>
    <row r="15" spans="1:5" ht="15">
      <c r="A15" s="387" t="s">
        <v>1055</v>
      </c>
      <c r="B15" s="390"/>
      <c r="C15" s="390"/>
      <c r="D15" s="390"/>
      <c r="E15" s="390"/>
    </row>
    <row r="16" spans="1:5" ht="15">
      <c r="A16" s="389" t="s">
        <v>1056</v>
      </c>
      <c r="B16" s="390"/>
      <c r="C16" s="390"/>
      <c r="D16" s="390"/>
      <c r="E16" s="390"/>
    </row>
    <row r="17" spans="1:5" ht="15.75" thickBot="1">
      <c r="A17" s="391" t="s">
        <v>892</v>
      </c>
      <c r="B17" s="392"/>
      <c r="C17" s="392"/>
      <c r="D17" s="392"/>
      <c r="E17" s="392"/>
    </row>
    <row r="18" spans="1:4" ht="15.75" thickTop="1">
      <c r="A18" s="393"/>
      <c r="B18" s="109"/>
      <c r="C18" s="109"/>
      <c r="D18" s="109"/>
    </row>
    <row r="19" spans="1:4" ht="15">
      <c r="A19" s="393"/>
      <c r="B19" s="109"/>
      <c r="C19" s="109"/>
      <c r="D19" s="109"/>
    </row>
    <row r="21" ht="15.75">
      <c r="A21" s="282" t="s">
        <v>1186</v>
      </c>
    </row>
    <row r="23" ht="15.75" thickBot="1"/>
    <row r="24" spans="1:5" ht="15.75" thickBot="1">
      <c r="A24" s="464" t="s">
        <v>1041</v>
      </c>
      <c r="B24" s="460" t="s">
        <v>1057</v>
      </c>
      <c r="C24" s="460"/>
      <c r="D24" s="461"/>
      <c r="E24" s="462" t="s">
        <v>892</v>
      </c>
    </row>
    <row r="25" spans="1:5" ht="15.75" thickBot="1">
      <c r="A25" s="465"/>
      <c r="B25" s="394">
        <v>6001</v>
      </c>
      <c r="C25" s="394">
        <v>6002</v>
      </c>
      <c r="D25" s="394">
        <v>6003</v>
      </c>
      <c r="E25" s="463"/>
    </row>
    <row r="26" spans="1:5" ht="15">
      <c r="A26" s="387" t="s">
        <v>1045</v>
      </c>
      <c r="B26" s="388"/>
      <c r="C26" s="388"/>
      <c r="D26" s="388"/>
      <c r="E26" s="388"/>
    </row>
    <row r="27" spans="1:5" ht="15">
      <c r="A27" s="389" t="s">
        <v>1046</v>
      </c>
      <c r="B27" s="390"/>
      <c r="C27" s="390"/>
      <c r="D27" s="390"/>
      <c r="E27" s="390"/>
    </row>
    <row r="28" spans="1:5" ht="15">
      <c r="A28" s="387" t="s">
        <v>1047</v>
      </c>
      <c r="B28" s="390"/>
      <c r="C28" s="390"/>
      <c r="D28" s="390"/>
      <c r="E28" s="390"/>
    </row>
    <row r="29" spans="1:5" ht="15">
      <c r="A29" s="389" t="s">
        <v>1048</v>
      </c>
      <c r="B29" s="390"/>
      <c r="C29" s="390"/>
      <c r="D29" s="390"/>
      <c r="E29" s="390"/>
    </row>
    <row r="30" spans="1:5" ht="15">
      <c r="A30" s="387" t="s">
        <v>1049</v>
      </c>
      <c r="B30" s="390"/>
      <c r="C30" s="390"/>
      <c r="D30" s="390"/>
      <c r="E30" s="390"/>
    </row>
    <row r="31" spans="1:5" ht="15">
      <c r="A31" s="389" t="s">
        <v>1050</v>
      </c>
      <c r="B31" s="390"/>
      <c r="C31" s="390"/>
      <c r="D31" s="390"/>
      <c r="E31" s="390"/>
    </row>
    <row r="32" spans="1:5" ht="15">
      <c r="A32" s="387" t="s">
        <v>1051</v>
      </c>
      <c r="B32" s="390"/>
      <c r="C32" s="390"/>
      <c r="D32" s="390"/>
      <c r="E32" s="390"/>
    </row>
    <row r="33" spans="1:5" ht="15">
      <c r="A33" s="389" t="s">
        <v>1052</v>
      </c>
      <c r="B33" s="390"/>
      <c r="C33" s="390"/>
      <c r="D33" s="390"/>
      <c r="E33" s="390"/>
    </row>
    <row r="34" spans="1:5" ht="15">
      <c r="A34" s="387" t="s">
        <v>1053</v>
      </c>
      <c r="B34" s="390"/>
      <c r="C34" s="390"/>
      <c r="D34" s="390"/>
      <c r="E34" s="390"/>
    </row>
    <row r="35" spans="1:5" ht="15">
      <c r="A35" s="389" t="s">
        <v>1054</v>
      </c>
      <c r="B35" s="390"/>
      <c r="C35" s="390"/>
      <c r="D35" s="390"/>
      <c r="E35" s="390"/>
    </row>
    <row r="36" spans="1:5" ht="15">
      <c r="A36" s="387" t="s">
        <v>1055</v>
      </c>
      <c r="B36" s="390"/>
      <c r="C36" s="390"/>
      <c r="D36" s="390"/>
      <c r="E36" s="390"/>
    </row>
    <row r="37" spans="1:5" ht="15">
      <c r="A37" s="389" t="s">
        <v>1056</v>
      </c>
      <c r="B37" s="390"/>
      <c r="C37" s="390"/>
      <c r="D37" s="390"/>
      <c r="E37" s="390"/>
    </row>
    <row r="38" spans="1:5" ht="15">
      <c r="A38" s="391" t="s">
        <v>892</v>
      </c>
      <c r="B38" s="390"/>
      <c r="C38" s="390"/>
      <c r="D38" s="390"/>
      <c r="E38" s="390"/>
    </row>
  </sheetData>
  <sheetProtection/>
  <mergeCells count="3">
    <mergeCell ref="B24:D24"/>
    <mergeCell ref="E24:E25"/>
    <mergeCell ref="A24:A2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B20"/>
  <sheetViews>
    <sheetView zoomScaleSheetLayoutView="100" zoomScalePageLayoutView="0" workbookViewId="0" topLeftCell="A1">
      <selection activeCell="A1" sqref="A1:IV16384"/>
    </sheetView>
  </sheetViews>
  <sheetFormatPr defaultColWidth="9.140625" defaultRowHeight="15"/>
  <cols>
    <col min="1" max="1" width="47.421875" style="196" customWidth="1"/>
    <col min="2" max="2" width="37.140625" style="196" customWidth="1"/>
    <col min="3" max="16384" width="9.140625" style="196" customWidth="1"/>
  </cols>
  <sheetData>
    <row r="1" ht="15">
      <c r="B1" s="313" t="s">
        <v>819</v>
      </c>
    </row>
    <row r="2" ht="15">
      <c r="B2" s="313"/>
    </row>
    <row r="3" ht="16.5">
      <c r="A3" s="395" t="s">
        <v>1058</v>
      </c>
    </row>
    <row r="5" ht="15.75" thickBot="1"/>
    <row r="6" spans="1:2" ht="15.75" customHeight="1">
      <c r="A6" s="464" t="s">
        <v>1041</v>
      </c>
      <c r="B6" s="466" t="s">
        <v>1059</v>
      </c>
    </row>
    <row r="7" spans="1:2" ht="15.75" thickBot="1">
      <c r="A7" s="465"/>
      <c r="B7" s="467"/>
    </row>
    <row r="8" spans="1:2" ht="18" customHeight="1">
      <c r="A8" s="387" t="s">
        <v>1045</v>
      </c>
      <c r="B8" s="388"/>
    </row>
    <row r="9" spans="1:2" ht="18" customHeight="1">
      <c r="A9" s="389" t="s">
        <v>1046</v>
      </c>
      <c r="B9" s="390"/>
    </row>
    <row r="10" spans="1:2" ht="18" customHeight="1">
      <c r="A10" s="387" t="s">
        <v>1047</v>
      </c>
      <c r="B10" s="390"/>
    </row>
    <row r="11" spans="1:2" ht="18" customHeight="1">
      <c r="A11" s="389" t="s">
        <v>1048</v>
      </c>
      <c r="B11" s="390"/>
    </row>
    <row r="12" spans="1:2" ht="18" customHeight="1">
      <c r="A12" s="387" t="s">
        <v>1049</v>
      </c>
      <c r="B12" s="390"/>
    </row>
    <row r="13" spans="1:2" ht="18" customHeight="1">
      <c r="A13" s="389" t="s">
        <v>1050</v>
      </c>
      <c r="B13" s="390"/>
    </row>
    <row r="14" spans="1:2" ht="18" customHeight="1">
      <c r="A14" s="387" t="s">
        <v>1051</v>
      </c>
      <c r="B14" s="390"/>
    </row>
    <row r="15" spans="1:2" ht="18" customHeight="1">
      <c r="A15" s="389" t="s">
        <v>1052</v>
      </c>
      <c r="B15" s="390"/>
    </row>
    <row r="16" spans="1:2" ht="18" customHeight="1">
      <c r="A16" s="387" t="s">
        <v>1053</v>
      </c>
      <c r="B16" s="390"/>
    </row>
    <row r="17" spans="1:2" ht="18" customHeight="1">
      <c r="A17" s="389" t="s">
        <v>1054</v>
      </c>
      <c r="B17" s="390"/>
    </row>
    <row r="18" spans="1:2" ht="18" customHeight="1">
      <c r="A18" s="387" t="s">
        <v>1055</v>
      </c>
      <c r="B18" s="390"/>
    </row>
    <row r="19" spans="1:2" ht="18" customHeight="1">
      <c r="A19" s="389" t="s">
        <v>1056</v>
      </c>
      <c r="B19" s="390"/>
    </row>
    <row r="20" spans="1:2" ht="18" customHeight="1">
      <c r="A20" s="396" t="s">
        <v>892</v>
      </c>
      <c r="B20" s="397"/>
    </row>
  </sheetData>
  <sheetProtection/>
  <mergeCells count="2">
    <mergeCell ref="A6:A7"/>
    <mergeCell ref="B6:B7"/>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227"/>
  <sheetViews>
    <sheetView zoomScaleSheetLayoutView="100" zoomScalePageLayoutView="0" workbookViewId="0" topLeftCell="A1">
      <selection activeCell="D51" sqref="D51"/>
    </sheetView>
  </sheetViews>
  <sheetFormatPr defaultColWidth="9.140625" defaultRowHeight="15"/>
  <cols>
    <col min="1" max="1" width="19.00390625" style="195" customWidth="1"/>
    <col min="2" max="2" width="2.140625" style="196" customWidth="1"/>
    <col min="3" max="3" width="12.7109375" style="196" customWidth="1"/>
    <col min="4" max="4" width="27.8515625" style="0" customWidth="1"/>
    <col min="5" max="5" width="17.28125" style="196" bestFit="1" customWidth="1"/>
    <col min="6" max="6" width="2.140625" style="196" customWidth="1"/>
    <col min="7" max="7" width="16.57421875" style="198" customWidth="1"/>
  </cols>
  <sheetData>
    <row r="1" ht="15">
      <c r="G1" s="204" t="s">
        <v>819</v>
      </c>
    </row>
    <row r="2" spans="1:7" ht="17.25">
      <c r="A2" s="364" t="s">
        <v>1060</v>
      </c>
      <c r="B2" s="136"/>
      <c r="C2" s="136"/>
      <c r="D2" s="66"/>
      <c r="E2" s="136"/>
      <c r="F2" s="136"/>
      <c r="G2" s="163"/>
    </row>
    <row r="3" spans="1:7" ht="17.25">
      <c r="A3" s="162"/>
      <c r="B3" s="136"/>
      <c r="C3" s="136"/>
      <c r="D3" s="66"/>
      <c r="E3" s="136"/>
      <c r="F3" s="136"/>
      <c r="G3" s="163"/>
    </row>
    <row r="4" spans="1:7" ht="17.25">
      <c r="A4" s="162"/>
      <c r="B4" s="136"/>
      <c r="C4" s="136"/>
      <c r="D4" s="66"/>
      <c r="E4" s="469" t="s">
        <v>852</v>
      </c>
      <c r="F4" s="469"/>
      <c r="G4" s="469"/>
    </row>
    <row r="5" spans="1:7" ht="49.5">
      <c r="A5" s="164" t="s">
        <v>1018</v>
      </c>
      <c r="B5" s="163"/>
      <c r="C5" s="468" t="s">
        <v>1061</v>
      </c>
      <c r="D5" s="164" t="s">
        <v>1062</v>
      </c>
      <c r="E5" s="422">
        <v>2020</v>
      </c>
      <c r="F5" s="163"/>
      <c r="G5" s="422">
        <v>2019</v>
      </c>
    </row>
    <row r="6" spans="1:7" ht="16.5" customHeight="1">
      <c r="A6" s="165">
        <v>2020</v>
      </c>
      <c r="B6" s="323"/>
      <c r="C6" s="468"/>
      <c r="D6" s="164"/>
      <c r="E6" s="422"/>
      <c r="F6" s="323"/>
      <c r="G6" s="422"/>
    </row>
    <row r="7" spans="1:7" ht="16.5" customHeight="1">
      <c r="A7" s="166" t="s">
        <v>1063</v>
      </c>
      <c r="B7" s="323"/>
      <c r="C7" s="468"/>
      <c r="D7" s="164"/>
      <c r="E7" s="166" t="s">
        <v>1063</v>
      </c>
      <c r="F7" s="323"/>
      <c r="G7" s="166" t="s">
        <v>1063</v>
      </c>
    </row>
    <row r="8" spans="1:7" ht="17.25">
      <c r="A8" s="167"/>
      <c r="B8" s="168"/>
      <c r="C8" s="138"/>
      <c r="D8" s="65"/>
      <c r="E8" s="168"/>
      <c r="F8" s="168"/>
      <c r="G8" s="169"/>
    </row>
    <row r="9" spans="1:7" ht="17.25">
      <c r="A9" s="167"/>
      <c r="B9" s="168"/>
      <c r="C9" s="67"/>
      <c r="D9" s="67" t="s">
        <v>1187</v>
      </c>
      <c r="E9" s="170"/>
      <c r="F9" s="170"/>
      <c r="G9" s="171"/>
    </row>
    <row r="10" spans="1:7" ht="17.25">
      <c r="A10" s="172"/>
      <c r="B10" s="168"/>
      <c r="C10" s="135">
        <v>1001</v>
      </c>
      <c r="D10" s="144" t="s">
        <v>1064</v>
      </c>
      <c r="E10" s="170"/>
      <c r="F10" s="170"/>
      <c r="G10" s="171"/>
    </row>
    <row r="11" spans="1:7" ht="34.5">
      <c r="A11" s="172"/>
      <c r="B11" s="168"/>
      <c r="C11" s="135">
        <v>1002</v>
      </c>
      <c r="D11" s="144" t="s">
        <v>1065</v>
      </c>
      <c r="E11" s="170"/>
      <c r="F11" s="170"/>
      <c r="G11" s="171"/>
    </row>
    <row r="12" spans="1:7" ht="17.25">
      <c r="A12" s="172"/>
      <c r="B12" s="168"/>
      <c r="C12" s="135">
        <v>1003</v>
      </c>
      <c r="D12" s="144" t="s">
        <v>1066</v>
      </c>
      <c r="E12" s="170"/>
      <c r="F12" s="170"/>
      <c r="G12" s="171"/>
    </row>
    <row r="13" spans="1:7" ht="18" thickBot="1">
      <c r="A13" s="82"/>
      <c r="B13" s="168"/>
      <c r="C13" s="173"/>
      <c r="D13" s="146" t="s">
        <v>892</v>
      </c>
      <c r="E13" s="174"/>
      <c r="F13" s="170"/>
      <c r="G13" s="175"/>
    </row>
    <row r="14" spans="1:7" ht="18" thickTop="1">
      <c r="A14" s="167"/>
      <c r="B14" s="176"/>
      <c r="C14" s="173"/>
      <c r="D14" s="144"/>
      <c r="E14" s="177"/>
      <c r="F14" s="177"/>
      <c r="G14" s="178"/>
    </row>
    <row r="15" spans="1:7" ht="17.25">
      <c r="A15" s="364" t="s">
        <v>1188</v>
      </c>
      <c r="B15" s="138"/>
      <c r="C15" s="173"/>
      <c r="D15" s="144"/>
      <c r="E15" s="138"/>
      <c r="F15" s="138"/>
      <c r="G15" s="148"/>
    </row>
    <row r="16" spans="1:7" ht="17.25">
      <c r="A16" s="162"/>
      <c r="B16" s="138"/>
      <c r="C16" s="173"/>
      <c r="D16" s="144"/>
      <c r="E16" s="138"/>
      <c r="F16" s="138"/>
      <c r="G16" s="148"/>
    </row>
    <row r="17" spans="1:7" ht="17.25">
      <c r="A17" s="167"/>
      <c r="B17" s="138"/>
      <c r="C17" s="173"/>
      <c r="D17" s="144"/>
      <c r="E17" s="469" t="s">
        <v>852</v>
      </c>
      <c r="F17" s="469"/>
      <c r="G17" s="469"/>
    </row>
    <row r="18" spans="1:7" ht="49.5">
      <c r="A18" s="164" t="s">
        <v>1018</v>
      </c>
      <c r="B18" s="163"/>
      <c r="C18" s="468" t="s">
        <v>1061</v>
      </c>
      <c r="D18" s="469" t="s">
        <v>1062</v>
      </c>
      <c r="E18" s="422">
        <v>2020</v>
      </c>
      <c r="F18" s="163"/>
      <c r="G18" s="422">
        <v>2019</v>
      </c>
    </row>
    <row r="19" spans="1:7" ht="16.5" customHeight="1">
      <c r="A19" s="165">
        <v>2020</v>
      </c>
      <c r="B19" s="323"/>
      <c r="C19" s="468"/>
      <c r="D19" s="469"/>
      <c r="E19" s="422"/>
      <c r="F19" s="323"/>
      <c r="G19" s="422"/>
    </row>
    <row r="20" spans="1:7" ht="16.5" customHeight="1">
      <c r="A20" s="166" t="s">
        <v>1063</v>
      </c>
      <c r="B20" s="323"/>
      <c r="C20" s="468"/>
      <c r="D20" s="469"/>
      <c r="E20" s="166" t="s">
        <v>1063</v>
      </c>
      <c r="F20" s="323"/>
      <c r="G20" s="166" t="s">
        <v>1063</v>
      </c>
    </row>
    <row r="21" spans="1:7" ht="17.25">
      <c r="A21" s="167"/>
      <c r="B21" s="167"/>
      <c r="C21" s="135"/>
      <c r="D21" s="144"/>
      <c r="E21" s="167"/>
      <c r="F21" s="167"/>
      <c r="G21" s="179"/>
    </row>
    <row r="22" spans="1:7" ht="17.25">
      <c r="A22" s="167"/>
      <c r="B22" s="168"/>
      <c r="C22" s="67"/>
      <c r="D22" s="67" t="s">
        <v>1067</v>
      </c>
      <c r="E22" s="170"/>
      <c r="F22" s="170"/>
      <c r="G22" s="171"/>
    </row>
    <row r="23" spans="1:7" ht="34.5">
      <c r="A23" s="172"/>
      <c r="B23" s="168"/>
      <c r="C23" s="135">
        <v>1101</v>
      </c>
      <c r="D23" s="144" t="s">
        <v>1068</v>
      </c>
      <c r="E23" s="170"/>
      <c r="F23" s="170"/>
      <c r="G23" s="171"/>
    </row>
    <row r="24" spans="1:7" ht="34.5">
      <c r="A24" s="172"/>
      <c r="B24" s="168"/>
      <c r="C24" s="135">
        <v>1102</v>
      </c>
      <c r="D24" s="144" t="s">
        <v>1069</v>
      </c>
      <c r="E24" s="170"/>
      <c r="F24" s="170"/>
      <c r="G24" s="171"/>
    </row>
    <row r="25" spans="1:7" ht="18" thickBot="1">
      <c r="A25" s="180"/>
      <c r="B25" s="181"/>
      <c r="C25" s="135"/>
      <c r="D25" s="146" t="s">
        <v>1070</v>
      </c>
      <c r="E25" s="174"/>
      <c r="F25" s="182"/>
      <c r="G25" s="175"/>
    </row>
    <row r="26" spans="1:7" ht="18" thickTop="1">
      <c r="A26" s="183"/>
      <c r="B26" s="176"/>
      <c r="C26" s="135"/>
      <c r="D26" s="144"/>
      <c r="E26" s="177"/>
      <c r="F26" s="177"/>
      <c r="G26" s="178"/>
    </row>
    <row r="27" spans="1:7" ht="17.25">
      <c r="A27" s="183"/>
      <c r="B27" s="176"/>
      <c r="C27" s="135"/>
      <c r="D27" s="67" t="s">
        <v>1071</v>
      </c>
      <c r="E27" s="177"/>
      <c r="F27" s="177"/>
      <c r="G27" s="178"/>
    </row>
    <row r="28" spans="1:7" ht="34.5">
      <c r="A28" s="172"/>
      <c r="B28" s="168"/>
      <c r="C28" s="68">
        <v>1201</v>
      </c>
      <c r="D28" s="144" t="s">
        <v>1189</v>
      </c>
      <c r="E28" s="170"/>
      <c r="F28" s="170"/>
      <c r="G28" s="171"/>
    </row>
    <row r="29" spans="1:7" ht="17.25">
      <c r="A29" s="172"/>
      <c r="B29" s="168"/>
      <c r="C29" s="68">
        <v>1202</v>
      </c>
      <c r="D29" s="144" t="s">
        <v>1072</v>
      </c>
      <c r="E29" s="170"/>
      <c r="F29" s="170"/>
      <c r="G29" s="171"/>
    </row>
    <row r="30" spans="1:7" ht="17.25">
      <c r="A30" s="172"/>
      <c r="B30" s="168"/>
      <c r="C30" s="68">
        <v>1203</v>
      </c>
      <c r="D30" s="144" t="s">
        <v>1073</v>
      </c>
      <c r="E30" s="170"/>
      <c r="F30" s="170"/>
      <c r="G30" s="171"/>
    </row>
    <row r="31" spans="1:7" ht="17.25">
      <c r="A31" s="172"/>
      <c r="B31" s="168"/>
      <c r="C31" s="68">
        <v>1204</v>
      </c>
      <c r="D31" s="144" t="s">
        <v>1074</v>
      </c>
      <c r="E31" s="170"/>
      <c r="F31" s="170"/>
      <c r="G31" s="171"/>
    </row>
    <row r="32" spans="1:7" ht="17.25">
      <c r="A32" s="172"/>
      <c r="B32" s="168"/>
      <c r="C32" s="68">
        <v>1205</v>
      </c>
      <c r="D32" s="144" t="s">
        <v>1075</v>
      </c>
      <c r="E32" s="170"/>
      <c r="F32" s="170"/>
      <c r="G32" s="171"/>
    </row>
    <row r="33" spans="1:7" ht="34.5">
      <c r="A33" s="184"/>
      <c r="B33" s="168"/>
      <c r="C33" s="185">
        <v>1206</v>
      </c>
      <c r="D33" s="144" t="s">
        <v>1076</v>
      </c>
      <c r="E33" s="186"/>
      <c r="F33" s="170"/>
      <c r="G33" s="187"/>
    </row>
    <row r="34" spans="1:7" ht="18" thickBot="1">
      <c r="A34" s="180"/>
      <c r="B34" s="181"/>
      <c r="C34" s="135"/>
      <c r="D34" s="146" t="s">
        <v>1077</v>
      </c>
      <c r="E34" s="174"/>
      <c r="F34" s="182"/>
      <c r="G34" s="175"/>
    </row>
    <row r="35" spans="1:7" ht="18" thickTop="1">
      <c r="A35" s="183"/>
      <c r="B35" s="176"/>
      <c r="C35" s="135"/>
      <c r="D35" s="144"/>
      <c r="E35" s="177"/>
      <c r="F35" s="177"/>
      <c r="G35" s="178"/>
    </row>
    <row r="36" spans="1:7" ht="17.25">
      <c r="A36" s="183"/>
      <c r="B36" s="176"/>
      <c r="C36" s="135"/>
      <c r="D36" s="67" t="s">
        <v>1078</v>
      </c>
      <c r="E36" s="177"/>
      <c r="F36" s="177"/>
      <c r="G36" s="178"/>
    </row>
    <row r="37" spans="1:7" ht="17.25">
      <c r="A37" s="172"/>
      <c r="B37" s="176"/>
      <c r="C37" s="135">
        <v>1301</v>
      </c>
      <c r="D37" s="144" t="s">
        <v>1079</v>
      </c>
      <c r="E37" s="177"/>
      <c r="F37" s="177"/>
      <c r="G37" s="178"/>
    </row>
    <row r="38" spans="1:7" ht="17.25">
      <c r="A38" s="172"/>
      <c r="B38" s="176"/>
      <c r="C38" s="135">
        <v>1302</v>
      </c>
      <c r="D38" s="144" t="s">
        <v>1080</v>
      </c>
      <c r="E38" s="177"/>
      <c r="F38" s="177"/>
      <c r="G38" s="178"/>
    </row>
    <row r="39" spans="1:7" ht="17.25">
      <c r="A39" s="172"/>
      <c r="B39" s="176"/>
      <c r="C39" s="135">
        <v>1303</v>
      </c>
      <c r="D39" s="144" t="s">
        <v>1081</v>
      </c>
      <c r="E39" s="177"/>
      <c r="F39" s="177"/>
      <c r="G39" s="178"/>
    </row>
    <row r="40" spans="1:7" ht="17.25">
      <c r="A40" s="184"/>
      <c r="B40" s="176"/>
      <c r="C40" s="135">
        <v>1304</v>
      </c>
      <c r="D40" s="144" t="s">
        <v>1075</v>
      </c>
      <c r="E40" s="177"/>
      <c r="F40" s="177"/>
      <c r="G40" s="178"/>
    </row>
    <row r="41" spans="1:7" ht="17.25">
      <c r="A41" s="172"/>
      <c r="B41" s="176"/>
      <c r="C41" s="135">
        <v>1306</v>
      </c>
      <c r="D41" s="144" t="s">
        <v>1082</v>
      </c>
      <c r="E41" s="177"/>
      <c r="F41" s="177"/>
      <c r="G41" s="178"/>
    </row>
    <row r="42" spans="1:7" ht="18" thickBot="1">
      <c r="A42" s="180"/>
      <c r="B42" s="168"/>
      <c r="C42" s="135"/>
      <c r="D42" s="146" t="s">
        <v>1083</v>
      </c>
      <c r="E42" s="174"/>
      <c r="F42" s="170"/>
      <c r="G42" s="175"/>
    </row>
    <row r="43" spans="1:7" ht="18" thickTop="1">
      <c r="A43" s="183"/>
      <c r="B43" s="176"/>
      <c r="C43" s="135"/>
      <c r="D43" s="144"/>
      <c r="E43" s="177"/>
      <c r="F43" s="177"/>
      <c r="G43" s="178"/>
    </row>
    <row r="44" spans="1:7" ht="17.25">
      <c r="A44" s="183"/>
      <c r="B44" s="176"/>
      <c r="C44" s="135"/>
      <c r="D44" s="67" t="s">
        <v>1084</v>
      </c>
      <c r="E44" s="177"/>
      <c r="F44" s="177"/>
      <c r="G44" s="178"/>
    </row>
    <row r="45" spans="1:7" ht="17.25">
      <c r="A45" s="172"/>
      <c r="B45" s="176"/>
      <c r="C45" s="68">
        <v>1401</v>
      </c>
      <c r="D45" s="144" t="s">
        <v>1085</v>
      </c>
      <c r="E45" s="177"/>
      <c r="F45" s="177"/>
      <c r="G45" s="178"/>
    </row>
    <row r="46" spans="1:7" ht="34.5">
      <c r="A46" s="172"/>
      <c r="B46" s="176"/>
      <c r="C46" s="68">
        <v>1402</v>
      </c>
      <c r="D46" s="144" t="s">
        <v>1086</v>
      </c>
      <c r="E46" s="177"/>
      <c r="F46" s="177"/>
      <c r="G46" s="178"/>
    </row>
    <row r="47" spans="1:7" ht="17.25">
      <c r="A47" s="172"/>
      <c r="B47" s="176"/>
      <c r="C47" s="68">
        <v>1403</v>
      </c>
      <c r="D47" s="144" t="s">
        <v>1087</v>
      </c>
      <c r="E47" s="177"/>
      <c r="F47" s="177"/>
      <c r="G47" s="178"/>
    </row>
    <row r="48" spans="1:7" ht="17.25">
      <c r="A48" s="172"/>
      <c r="B48" s="176"/>
      <c r="C48" s="68">
        <v>1404</v>
      </c>
      <c r="D48" s="144" t="s">
        <v>1088</v>
      </c>
      <c r="E48" s="177"/>
      <c r="F48" s="177"/>
      <c r="G48" s="178"/>
    </row>
    <row r="49" spans="1:7" ht="17.25">
      <c r="A49" s="184"/>
      <c r="B49" s="176"/>
      <c r="C49" s="68">
        <v>1405</v>
      </c>
      <c r="D49" s="144" t="s">
        <v>1075</v>
      </c>
      <c r="E49" s="177"/>
      <c r="F49" s="177"/>
      <c r="G49" s="178"/>
    </row>
    <row r="50" spans="1:7" ht="34.5">
      <c r="A50" s="172"/>
      <c r="B50" s="176"/>
      <c r="C50" s="68">
        <v>1406</v>
      </c>
      <c r="D50" s="144" t="s">
        <v>1190</v>
      </c>
      <c r="E50" s="177"/>
      <c r="F50" s="177"/>
      <c r="G50" s="178"/>
    </row>
    <row r="51" spans="1:7" ht="51.75">
      <c r="A51" s="172"/>
      <c r="B51" s="176"/>
      <c r="C51" s="68">
        <v>1408</v>
      </c>
      <c r="D51" s="144" t="s">
        <v>1191</v>
      </c>
      <c r="E51" s="177"/>
      <c r="F51" s="177"/>
      <c r="G51" s="178"/>
    </row>
    <row r="52" spans="1:7" ht="17.25">
      <c r="A52" s="172"/>
      <c r="B52" s="176"/>
      <c r="C52" s="185">
        <v>1409</v>
      </c>
      <c r="D52" s="144" t="s">
        <v>1075</v>
      </c>
      <c r="E52" s="177"/>
      <c r="F52" s="177"/>
      <c r="G52" s="188"/>
    </row>
    <row r="53" spans="1:7" ht="18" thickBot="1">
      <c r="A53" s="180"/>
      <c r="B53" s="168"/>
      <c r="C53" s="135"/>
      <c r="D53" s="146" t="s">
        <v>1089</v>
      </c>
      <c r="E53" s="174"/>
      <c r="F53" s="170"/>
      <c r="G53" s="175"/>
    </row>
    <row r="54" spans="1:7" ht="18" thickTop="1">
      <c r="A54" s="69"/>
      <c r="B54" s="176"/>
      <c r="C54" s="135"/>
      <c r="D54" s="144"/>
      <c r="E54" s="177"/>
      <c r="F54" s="177"/>
      <c r="G54" s="178"/>
    </row>
    <row r="55" spans="1:7" s="191" customFormat="1" ht="18" thickBot="1">
      <c r="A55" s="202"/>
      <c r="B55" s="189"/>
      <c r="C55" s="67"/>
      <c r="D55" s="146" t="s">
        <v>1090</v>
      </c>
      <c r="E55" s="203"/>
      <c r="F55" s="190"/>
      <c r="G55" s="200"/>
    </row>
    <row r="56" spans="1:7" s="191" customFormat="1" ht="18.75" thickBot="1" thickTop="1">
      <c r="A56" s="192"/>
      <c r="B56" s="189"/>
      <c r="C56" s="67"/>
      <c r="D56" s="146" t="s">
        <v>1091</v>
      </c>
      <c r="E56" s="193"/>
      <c r="F56" s="190"/>
      <c r="G56" s="194"/>
    </row>
    <row r="57" spans="1:7" ht="18" thickTop="1">
      <c r="A57" s="167"/>
      <c r="B57" s="176"/>
      <c r="C57" s="135"/>
      <c r="D57" s="144"/>
      <c r="E57" s="177"/>
      <c r="F57" s="177"/>
      <c r="G57" s="178"/>
    </row>
    <row r="58" spans="1:7" ht="17.25">
      <c r="A58" s="167"/>
      <c r="B58" s="176"/>
      <c r="C58" s="135"/>
      <c r="D58" s="144"/>
      <c r="E58" s="177"/>
      <c r="F58" s="177"/>
      <c r="G58" s="178"/>
    </row>
    <row r="59" spans="1:7" ht="17.25">
      <c r="A59" s="167"/>
      <c r="B59" s="176"/>
      <c r="C59" s="135"/>
      <c r="D59" s="144"/>
      <c r="E59" s="177"/>
      <c r="F59" s="177"/>
      <c r="G59" s="178"/>
    </row>
    <row r="60" spans="1:7" ht="17.25">
      <c r="A60" s="167"/>
      <c r="B60" s="176"/>
      <c r="C60" s="135"/>
      <c r="D60" s="144"/>
      <c r="E60" s="177"/>
      <c r="F60" s="177"/>
      <c r="G60" s="178"/>
    </row>
    <row r="61" spans="1:7" ht="17.25">
      <c r="A61" s="167"/>
      <c r="B61" s="176"/>
      <c r="C61" s="135"/>
      <c r="D61" s="144"/>
      <c r="E61" s="177"/>
      <c r="F61" s="177"/>
      <c r="G61" s="178"/>
    </row>
    <row r="62" spans="1:7" ht="17.25">
      <c r="A62" s="167"/>
      <c r="B62" s="176"/>
      <c r="C62" s="135"/>
      <c r="D62" s="144"/>
      <c r="E62" s="177"/>
      <c r="F62" s="177"/>
      <c r="G62" s="178"/>
    </row>
    <row r="63" spans="1:7" ht="17.25">
      <c r="A63" s="167"/>
      <c r="B63" s="176"/>
      <c r="C63" s="135"/>
      <c r="D63" s="144"/>
      <c r="E63" s="176"/>
      <c r="F63" s="176"/>
      <c r="G63" s="141"/>
    </row>
    <row r="64" spans="1:7" ht="17.25">
      <c r="A64" s="167"/>
      <c r="B64" s="176"/>
      <c r="C64" s="135"/>
      <c r="D64" s="144"/>
      <c r="E64" s="176"/>
      <c r="F64" s="176"/>
      <c r="G64" s="141"/>
    </row>
    <row r="65" spans="1:7" ht="17.25">
      <c r="A65" s="167"/>
      <c r="B65" s="176"/>
      <c r="C65" s="135"/>
      <c r="D65" s="144"/>
      <c r="E65" s="176"/>
      <c r="F65" s="176"/>
      <c r="G65" s="141"/>
    </row>
    <row r="66" spans="1:7" ht="17.25">
      <c r="A66" s="167"/>
      <c r="B66" s="176"/>
      <c r="C66" s="135"/>
      <c r="D66" s="144"/>
      <c r="E66" s="176"/>
      <c r="F66" s="176"/>
      <c r="G66" s="141"/>
    </row>
    <row r="67" spans="1:7" ht="17.25">
      <c r="A67" s="167"/>
      <c r="B67" s="176"/>
      <c r="C67" s="135"/>
      <c r="D67" s="144"/>
      <c r="E67" s="176"/>
      <c r="F67" s="176"/>
      <c r="G67" s="141"/>
    </row>
    <row r="68" spans="1:7" ht="17.25">
      <c r="A68" s="167"/>
      <c r="B68" s="176"/>
      <c r="C68" s="135"/>
      <c r="D68" s="144"/>
      <c r="E68" s="176"/>
      <c r="F68" s="176"/>
      <c r="G68" s="141"/>
    </row>
    <row r="69" spans="1:7" ht="17.25">
      <c r="A69" s="167"/>
      <c r="B69" s="176"/>
      <c r="C69" s="135"/>
      <c r="D69" s="144"/>
      <c r="E69" s="176"/>
      <c r="F69" s="176"/>
      <c r="G69" s="141"/>
    </row>
    <row r="70" spans="1:7" ht="17.25">
      <c r="A70" s="167"/>
      <c r="B70" s="176"/>
      <c r="C70" s="135"/>
      <c r="D70" s="144"/>
      <c r="E70" s="176"/>
      <c r="F70" s="176"/>
      <c r="G70" s="141"/>
    </row>
    <row r="71" spans="1:7" ht="17.25">
      <c r="A71" s="167"/>
      <c r="B71" s="176"/>
      <c r="C71" s="135"/>
      <c r="D71" s="144"/>
      <c r="E71" s="176"/>
      <c r="F71" s="176"/>
      <c r="G71" s="141"/>
    </row>
    <row r="72" spans="1:7" ht="17.25">
      <c r="A72" s="167"/>
      <c r="B72" s="176"/>
      <c r="C72" s="135"/>
      <c r="D72" s="144"/>
      <c r="E72" s="176"/>
      <c r="F72" s="176"/>
      <c r="G72" s="141"/>
    </row>
    <row r="73" spans="1:7" ht="17.25">
      <c r="A73" s="167"/>
      <c r="B73" s="176"/>
      <c r="C73" s="135"/>
      <c r="D73" s="144"/>
      <c r="E73" s="176"/>
      <c r="F73" s="176"/>
      <c r="G73" s="141"/>
    </row>
    <row r="74" spans="1:7" ht="17.25">
      <c r="A74" s="167"/>
      <c r="B74" s="176"/>
      <c r="C74" s="135"/>
      <c r="D74" s="144"/>
      <c r="E74" s="176"/>
      <c r="F74" s="176"/>
      <c r="G74" s="141"/>
    </row>
    <row r="75" spans="1:7" ht="17.25">
      <c r="A75" s="167"/>
      <c r="B75" s="176"/>
      <c r="C75" s="135"/>
      <c r="D75" s="144"/>
      <c r="E75" s="176"/>
      <c r="F75" s="176"/>
      <c r="G75" s="141"/>
    </row>
    <row r="76" spans="1:7" ht="17.25">
      <c r="A76" s="167"/>
      <c r="B76" s="176"/>
      <c r="C76" s="135"/>
      <c r="D76" s="144"/>
      <c r="E76" s="176"/>
      <c r="F76" s="176"/>
      <c r="G76" s="141"/>
    </row>
    <row r="77" spans="1:7" ht="17.25">
      <c r="A77" s="167"/>
      <c r="B77" s="176"/>
      <c r="C77" s="135"/>
      <c r="D77" s="144"/>
      <c r="E77" s="176"/>
      <c r="F77" s="176"/>
      <c r="G77" s="141"/>
    </row>
    <row r="78" spans="1:7" ht="17.25">
      <c r="A78" s="167"/>
      <c r="B78" s="176"/>
      <c r="C78" s="135"/>
      <c r="D78" s="65"/>
      <c r="E78" s="176"/>
      <c r="F78" s="176"/>
      <c r="G78" s="141"/>
    </row>
    <row r="79" spans="1:7" ht="17.25">
      <c r="A79" s="167"/>
      <c r="B79" s="176"/>
      <c r="C79" s="135"/>
      <c r="D79" s="65"/>
      <c r="E79" s="176"/>
      <c r="F79" s="176"/>
      <c r="G79" s="141"/>
    </row>
    <row r="80" spans="1:7" ht="17.25">
      <c r="A80" s="167"/>
      <c r="B80" s="176"/>
      <c r="C80" s="135"/>
      <c r="D80" s="65"/>
      <c r="E80" s="176"/>
      <c r="F80" s="176"/>
      <c r="G80" s="141"/>
    </row>
    <row r="81" spans="1:7" ht="17.25">
      <c r="A81" s="167"/>
      <c r="B81" s="176"/>
      <c r="C81" s="135"/>
      <c r="D81" s="65"/>
      <c r="E81" s="176"/>
      <c r="F81" s="176"/>
      <c r="G81" s="141"/>
    </row>
    <row r="82" spans="1:7" ht="17.25">
      <c r="A82" s="167"/>
      <c r="B82" s="176"/>
      <c r="C82" s="135"/>
      <c r="D82" s="65"/>
      <c r="E82" s="176"/>
      <c r="F82" s="176"/>
      <c r="G82" s="141"/>
    </row>
    <row r="83" spans="1:7" ht="17.25">
      <c r="A83" s="167"/>
      <c r="B83" s="138"/>
      <c r="C83" s="135"/>
      <c r="D83" s="65"/>
      <c r="E83" s="138"/>
      <c r="F83" s="138"/>
      <c r="G83" s="148"/>
    </row>
    <row r="84" spans="1:7" ht="17.25">
      <c r="A84" s="167"/>
      <c r="B84" s="138"/>
      <c r="C84" s="135"/>
      <c r="D84" s="65"/>
      <c r="E84" s="138"/>
      <c r="F84" s="138"/>
      <c r="G84" s="148"/>
    </row>
    <row r="85" spans="1:7" ht="17.25">
      <c r="A85" s="167"/>
      <c r="B85" s="138"/>
      <c r="C85" s="135"/>
      <c r="D85" s="65"/>
      <c r="E85" s="138"/>
      <c r="F85" s="138"/>
      <c r="G85" s="148"/>
    </row>
    <row r="86" spans="1:7" ht="17.25">
      <c r="A86" s="167"/>
      <c r="B86" s="138"/>
      <c r="C86" s="135"/>
      <c r="D86" s="65"/>
      <c r="E86" s="138"/>
      <c r="F86" s="138"/>
      <c r="G86" s="148"/>
    </row>
    <row r="87" spans="1:7" ht="17.25">
      <c r="A87" s="167"/>
      <c r="B87" s="138"/>
      <c r="C87" s="135"/>
      <c r="D87" s="65"/>
      <c r="E87" s="138"/>
      <c r="F87" s="138"/>
      <c r="G87" s="148"/>
    </row>
    <row r="88" spans="1:7" ht="17.25">
      <c r="A88" s="167"/>
      <c r="B88" s="138"/>
      <c r="C88" s="135"/>
      <c r="D88" s="65"/>
      <c r="E88" s="138"/>
      <c r="F88" s="138"/>
      <c r="G88" s="148"/>
    </row>
    <row r="89" spans="1:7" ht="17.25">
      <c r="A89" s="167"/>
      <c r="B89" s="138"/>
      <c r="C89" s="135"/>
      <c r="D89" s="65"/>
      <c r="E89" s="138"/>
      <c r="F89" s="138"/>
      <c r="G89" s="148"/>
    </row>
    <row r="90" spans="1:7" ht="17.25">
      <c r="A90" s="167"/>
      <c r="B90" s="138"/>
      <c r="C90" s="135"/>
      <c r="D90" s="65"/>
      <c r="E90" s="138"/>
      <c r="F90" s="138"/>
      <c r="G90" s="148"/>
    </row>
    <row r="91" spans="1:7" ht="17.25">
      <c r="A91" s="167"/>
      <c r="B91" s="138"/>
      <c r="C91" s="135"/>
      <c r="D91" s="65"/>
      <c r="E91" s="138"/>
      <c r="F91" s="138"/>
      <c r="G91" s="148"/>
    </row>
    <row r="92" spans="1:7" ht="17.25">
      <c r="A92" s="167"/>
      <c r="B92" s="138"/>
      <c r="C92" s="135"/>
      <c r="D92" s="65"/>
      <c r="E92" s="138"/>
      <c r="F92" s="138"/>
      <c r="G92" s="148"/>
    </row>
    <row r="93" spans="1:7" ht="17.25">
      <c r="A93" s="167"/>
      <c r="B93" s="138"/>
      <c r="C93" s="135"/>
      <c r="D93" s="65"/>
      <c r="E93" s="138"/>
      <c r="F93" s="138"/>
      <c r="G93" s="148"/>
    </row>
    <row r="94" spans="1:7" ht="17.25">
      <c r="A94" s="167"/>
      <c r="B94" s="138"/>
      <c r="C94" s="135"/>
      <c r="D94" s="65"/>
      <c r="E94" s="138"/>
      <c r="F94" s="138"/>
      <c r="G94" s="148"/>
    </row>
    <row r="95" spans="1:7" ht="17.25">
      <c r="A95" s="167"/>
      <c r="B95" s="138"/>
      <c r="C95" s="135"/>
      <c r="D95" s="65"/>
      <c r="E95" s="138"/>
      <c r="F95" s="138"/>
      <c r="G95" s="148"/>
    </row>
    <row r="96" spans="1:7" ht="17.25">
      <c r="A96" s="167"/>
      <c r="B96" s="138"/>
      <c r="C96" s="135"/>
      <c r="D96" s="65"/>
      <c r="E96" s="138"/>
      <c r="F96" s="138"/>
      <c r="G96" s="148"/>
    </row>
    <row r="97" spans="1:7" ht="17.25">
      <c r="A97" s="167"/>
      <c r="B97" s="138"/>
      <c r="C97" s="135"/>
      <c r="D97" s="65"/>
      <c r="E97" s="138"/>
      <c r="F97" s="138"/>
      <c r="G97" s="148"/>
    </row>
    <row r="98" spans="1:7" ht="17.25">
      <c r="A98" s="167"/>
      <c r="B98" s="138"/>
      <c r="C98" s="135"/>
      <c r="D98" s="65"/>
      <c r="E98" s="138"/>
      <c r="F98" s="138"/>
      <c r="G98" s="148"/>
    </row>
    <row r="99" spans="1:7" ht="17.25">
      <c r="A99" s="167"/>
      <c r="B99" s="138"/>
      <c r="C99" s="135"/>
      <c r="D99" s="65"/>
      <c r="E99" s="138"/>
      <c r="F99" s="138"/>
      <c r="G99" s="148"/>
    </row>
    <row r="100" spans="1:7" ht="17.25">
      <c r="A100" s="167"/>
      <c r="B100" s="138"/>
      <c r="C100" s="135"/>
      <c r="D100" s="65"/>
      <c r="E100" s="138"/>
      <c r="F100" s="138"/>
      <c r="G100" s="148"/>
    </row>
    <row r="101" spans="1:7" ht="17.25">
      <c r="A101" s="167"/>
      <c r="B101" s="138"/>
      <c r="C101" s="135"/>
      <c r="D101" s="65"/>
      <c r="E101" s="138"/>
      <c r="F101" s="138"/>
      <c r="G101" s="148"/>
    </row>
    <row r="102" spans="1:7" ht="17.25">
      <c r="A102" s="167"/>
      <c r="B102" s="138"/>
      <c r="C102" s="135"/>
      <c r="D102" s="65"/>
      <c r="E102" s="138"/>
      <c r="F102" s="138"/>
      <c r="G102" s="148"/>
    </row>
    <row r="103" spans="1:7" ht="17.25">
      <c r="A103" s="167"/>
      <c r="B103" s="138"/>
      <c r="C103" s="135"/>
      <c r="D103" s="65"/>
      <c r="E103" s="138"/>
      <c r="F103" s="138"/>
      <c r="G103" s="148"/>
    </row>
    <row r="104" spans="1:7" ht="17.25">
      <c r="A104" s="167"/>
      <c r="B104" s="138"/>
      <c r="C104" s="135"/>
      <c r="D104" s="65"/>
      <c r="E104" s="138"/>
      <c r="F104" s="138"/>
      <c r="G104" s="148"/>
    </row>
    <row r="105" spans="1:7" ht="17.25">
      <c r="A105" s="167"/>
      <c r="B105" s="138"/>
      <c r="C105" s="135"/>
      <c r="D105" s="65"/>
      <c r="E105" s="138"/>
      <c r="F105" s="138"/>
      <c r="G105" s="148"/>
    </row>
    <row r="106" spans="1:7" ht="17.25">
      <c r="A106" s="167"/>
      <c r="B106" s="138"/>
      <c r="C106" s="135"/>
      <c r="D106" s="65"/>
      <c r="E106" s="138"/>
      <c r="F106" s="138"/>
      <c r="G106" s="148"/>
    </row>
    <row r="107" spans="1:7" ht="17.25">
      <c r="A107" s="167"/>
      <c r="B107" s="138"/>
      <c r="C107" s="135"/>
      <c r="D107" s="65"/>
      <c r="E107" s="138"/>
      <c r="F107" s="138"/>
      <c r="G107" s="148"/>
    </row>
    <row r="108" spans="1:7" ht="17.25">
      <c r="A108" s="167"/>
      <c r="B108" s="138"/>
      <c r="C108" s="135"/>
      <c r="D108" s="65"/>
      <c r="E108" s="138"/>
      <c r="F108" s="138"/>
      <c r="G108" s="148"/>
    </row>
    <row r="109" spans="1:7" ht="17.25">
      <c r="A109" s="167"/>
      <c r="B109" s="138"/>
      <c r="C109" s="135"/>
      <c r="D109" s="65"/>
      <c r="E109" s="138"/>
      <c r="F109" s="138"/>
      <c r="G109" s="148"/>
    </row>
    <row r="110" spans="1:7" ht="17.25">
      <c r="A110" s="167"/>
      <c r="B110" s="138"/>
      <c r="C110" s="135"/>
      <c r="D110" s="65"/>
      <c r="E110" s="138"/>
      <c r="F110" s="138"/>
      <c r="G110" s="148"/>
    </row>
    <row r="111" spans="1:7" ht="17.25">
      <c r="A111" s="167"/>
      <c r="B111" s="138"/>
      <c r="C111" s="135"/>
      <c r="D111" s="65"/>
      <c r="E111" s="138"/>
      <c r="F111" s="138"/>
      <c r="G111" s="148"/>
    </row>
    <row r="112" spans="1:7" ht="17.25">
      <c r="A112" s="167"/>
      <c r="B112" s="138"/>
      <c r="C112" s="135"/>
      <c r="D112" s="65"/>
      <c r="E112" s="138"/>
      <c r="F112" s="138"/>
      <c r="G112" s="148"/>
    </row>
    <row r="113" spans="1:7" ht="17.25">
      <c r="A113" s="167"/>
      <c r="B113" s="138"/>
      <c r="C113" s="135"/>
      <c r="D113" s="65"/>
      <c r="E113" s="138"/>
      <c r="F113" s="138"/>
      <c r="G113" s="148"/>
    </row>
    <row r="114" spans="1:7" ht="17.25">
      <c r="A114" s="167"/>
      <c r="B114" s="138"/>
      <c r="C114" s="135"/>
      <c r="D114" s="65"/>
      <c r="E114" s="138"/>
      <c r="F114" s="138"/>
      <c r="G114" s="148"/>
    </row>
    <row r="115" spans="1:7" ht="17.25">
      <c r="A115" s="167"/>
      <c r="B115" s="138"/>
      <c r="C115" s="135"/>
      <c r="D115" s="65"/>
      <c r="E115" s="138"/>
      <c r="F115" s="138"/>
      <c r="G115" s="148"/>
    </row>
    <row r="116" spans="1:7" ht="17.25">
      <c r="A116" s="167"/>
      <c r="B116" s="138"/>
      <c r="C116" s="135"/>
      <c r="D116" s="65"/>
      <c r="E116" s="138"/>
      <c r="F116" s="138"/>
      <c r="G116" s="148"/>
    </row>
    <row r="117" spans="1:7" ht="17.25">
      <c r="A117" s="167"/>
      <c r="B117" s="138"/>
      <c r="C117" s="135"/>
      <c r="D117" s="65"/>
      <c r="E117" s="138"/>
      <c r="F117" s="138"/>
      <c r="G117" s="148"/>
    </row>
    <row r="118" spans="1:7" ht="17.25">
      <c r="A118" s="167"/>
      <c r="B118" s="138"/>
      <c r="C118" s="135"/>
      <c r="D118" s="65"/>
      <c r="E118" s="138"/>
      <c r="F118" s="138"/>
      <c r="G118" s="148"/>
    </row>
    <row r="119" spans="1:7" ht="17.25">
      <c r="A119" s="167"/>
      <c r="B119" s="138"/>
      <c r="C119" s="135"/>
      <c r="D119" s="65"/>
      <c r="E119" s="138"/>
      <c r="F119" s="138"/>
      <c r="G119" s="148"/>
    </row>
    <row r="120" spans="1:7" ht="17.25">
      <c r="A120" s="167"/>
      <c r="B120" s="138"/>
      <c r="C120" s="135"/>
      <c r="D120" s="65"/>
      <c r="E120" s="138"/>
      <c r="F120" s="138"/>
      <c r="G120" s="148"/>
    </row>
    <row r="121" spans="1:7" ht="17.25">
      <c r="A121" s="167"/>
      <c r="B121" s="138"/>
      <c r="C121" s="135"/>
      <c r="D121" s="65"/>
      <c r="E121" s="138"/>
      <c r="F121" s="138"/>
      <c r="G121" s="148"/>
    </row>
    <row r="122" spans="1:7" ht="17.25">
      <c r="A122" s="167"/>
      <c r="B122" s="138"/>
      <c r="C122" s="135"/>
      <c r="D122" s="65"/>
      <c r="E122" s="138"/>
      <c r="F122" s="138"/>
      <c r="G122" s="148"/>
    </row>
    <row r="123" spans="1:7" ht="17.25">
      <c r="A123" s="167"/>
      <c r="B123" s="138"/>
      <c r="C123" s="135"/>
      <c r="D123" s="65"/>
      <c r="E123" s="138"/>
      <c r="F123" s="138"/>
      <c r="G123" s="148"/>
    </row>
    <row r="124" spans="1:7" ht="17.25">
      <c r="A124" s="167"/>
      <c r="B124" s="138"/>
      <c r="C124" s="135"/>
      <c r="D124" s="65"/>
      <c r="E124" s="138"/>
      <c r="F124" s="138"/>
      <c r="G124" s="148"/>
    </row>
    <row r="125" spans="1:7" ht="17.25">
      <c r="A125" s="167"/>
      <c r="B125" s="138"/>
      <c r="C125" s="135"/>
      <c r="D125" s="65"/>
      <c r="E125" s="138"/>
      <c r="F125" s="138"/>
      <c r="G125" s="148"/>
    </row>
    <row r="126" spans="1:7" ht="17.25">
      <c r="A126" s="167"/>
      <c r="B126" s="138"/>
      <c r="C126" s="135"/>
      <c r="D126" s="65"/>
      <c r="E126" s="138"/>
      <c r="F126" s="138"/>
      <c r="G126" s="148"/>
    </row>
    <row r="127" spans="1:7" ht="17.25">
      <c r="A127" s="167"/>
      <c r="B127" s="138"/>
      <c r="C127" s="135"/>
      <c r="D127" s="65"/>
      <c r="E127" s="138"/>
      <c r="F127" s="138"/>
      <c r="G127" s="148"/>
    </row>
    <row r="128" spans="1:7" ht="17.25">
      <c r="A128" s="167"/>
      <c r="B128" s="138"/>
      <c r="C128" s="135"/>
      <c r="D128" s="65"/>
      <c r="E128" s="138"/>
      <c r="F128" s="138"/>
      <c r="G128" s="148"/>
    </row>
    <row r="129" spans="1:7" ht="17.25">
      <c r="A129" s="167"/>
      <c r="B129" s="138"/>
      <c r="C129" s="135"/>
      <c r="D129" s="65"/>
      <c r="E129" s="138"/>
      <c r="F129" s="138"/>
      <c r="G129" s="148"/>
    </row>
    <row r="130" spans="1:7" ht="17.25">
      <c r="A130" s="167"/>
      <c r="B130" s="138"/>
      <c r="C130" s="135"/>
      <c r="D130" s="65"/>
      <c r="E130" s="138"/>
      <c r="F130" s="138"/>
      <c r="G130" s="148"/>
    </row>
    <row r="131" spans="1:7" ht="17.25">
      <c r="A131" s="167"/>
      <c r="B131" s="138"/>
      <c r="C131" s="135"/>
      <c r="D131" s="65"/>
      <c r="E131" s="138"/>
      <c r="F131" s="138"/>
      <c r="G131" s="148"/>
    </row>
    <row r="132" spans="1:7" ht="17.25">
      <c r="A132" s="167"/>
      <c r="B132" s="138"/>
      <c r="C132" s="135"/>
      <c r="D132" s="65"/>
      <c r="E132" s="138"/>
      <c r="F132" s="138"/>
      <c r="G132" s="148"/>
    </row>
    <row r="133" spans="1:7" ht="17.25">
      <c r="A133" s="167"/>
      <c r="B133" s="138"/>
      <c r="C133" s="135"/>
      <c r="D133" s="65"/>
      <c r="E133" s="138"/>
      <c r="F133" s="138"/>
      <c r="G133" s="148"/>
    </row>
    <row r="134" spans="1:7" ht="17.25">
      <c r="A134" s="167"/>
      <c r="B134" s="138"/>
      <c r="C134" s="135"/>
      <c r="D134" s="65"/>
      <c r="E134" s="138"/>
      <c r="F134" s="138"/>
      <c r="G134" s="148"/>
    </row>
    <row r="135" spans="1:7" ht="17.25">
      <c r="A135" s="167"/>
      <c r="B135" s="138"/>
      <c r="C135" s="135"/>
      <c r="D135" s="65"/>
      <c r="E135" s="138"/>
      <c r="F135" s="138"/>
      <c r="G135" s="148"/>
    </row>
    <row r="136" spans="1:7" ht="17.25">
      <c r="A136" s="167"/>
      <c r="B136" s="138"/>
      <c r="C136" s="135"/>
      <c r="D136" s="65"/>
      <c r="E136" s="138"/>
      <c r="F136" s="138"/>
      <c r="G136" s="148"/>
    </row>
    <row r="137" spans="1:7" ht="17.25">
      <c r="A137" s="167"/>
      <c r="B137" s="138"/>
      <c r="C137" s="135"/>
      <c r="D137" s="65"/>
      <c r="E137" s="138"/>
      <c r="F137" s="138"/>
      <c r="G137" s="148"/>
    </row>
    <row r="138" ht="15">
      <c r="C138" s="197"/>
    </row>
    <row r="139" ht="15">
      <c r="C139" s="197"/>
    </row>
    <row r="140" ht="15">
      <c r="C140" s="197"/>
    </row>
    <row r="141" ht="15">
      <c r="C141" s="197"/>
    </row>
    <row r="142" ht="15">
      <c r="C142" s="197"/>
    </row>
    <row r="143" ht="15">
      <c r="C143" s="197"/>
    </row>
    <row r="144" ht="15">
      <c r="C144" s="197"/>
    </row>
    <row r="145" ht="15">
      <c r="C145" s="197"/>
    </row>
    <row r="146" ht="15">
      <c r="C146" s="197"/>
    </row>
    <row r="147" ht="15">
      <c r="C147" s="197"/>
    </row>
    <row r="148" ht="15">
      <c r="C148" s="197"/>
    </row>
    <row r="149" ht="15">
      <c r="C149" s="197"/>
    </row>
    <row r="150" ht="15">
      <c r="C150" s="197"/>
    </row>
    <row r="151" ht="15">
      <c r="C151" s="197"/>
    </row>
    <row r="152" ht="15">
      <c r="C152" s="197"/>
    </row>
    <row r="153" ht="15">
      <c r="C153" s="197"/>
    </row>
    <row r="154" ht="15">
      <c r="C154" s="197"/>
    </row>
    <row r="155" ht="15">
      <c r="C155" s="197"/>
    </row>
    <row r="156" ht="15">
      <c r="C156" s="197"/>
    </row>
    <row r="157" ht="15">
      <c r="C157" s="197"/>
    </row>
    <row r="158" ht="15">
      <c r="C158" s="197"/>
    </row>
    <row r="159" ht="15">
      <c r="C159" s="197"/>
    </row>
    <row r="160" ht="15">
      <c r="C160" s="197"/>
    </row>
    <row r="161" ht="15">
      <c r="C161" s="197"/>
    </row>
    <row r="162" ht="15">
      <c r="C162" s="197"/>
    </row>
    <row r="163" ht="15">
      <c r="C163" s="197"/>
    </row>
    <row r="164" ht="15">
      <c r="C164" s="197"/>
    </row>
    <row r="165" ht="15">
      <c r="C165" s="197"/>
    </row>
    <row r="166" ht="15">
      <c r="C166" s="197"/>
    </row>
    <row r="167" ht="15">
      <c r="C167" s="197"/>
    </row>
    <row r="168" ht="15">
      <c r="C168" s="197"/>
    </row>
    <row r="169" ht="15">
      <c r="C169" s="197"/>
    </row>
    <row r="170" ht="15">
      <c r="C170" s="197"/>
    </row>
    <row r="171" ht="15">
      <c r="C171" s="197"/>
    </row>
    <row r="172" ht="15">
      <c r="C172" s="197"/>
    </row>
    <row r="173" ht="15">
      <c r="C173" s="197"/>
    </row>
    <row r="174" ht="15">
      <c r="C174" s="197"/>
    </row>
    <row r="175" ht="15">
      <c r="C175" s="197"/>
    </row>
    <row r="176" ht="15">
      <c r="C176" s="199"/>
    </row>
    <row r="177" ht="15">
      <c r="C177" s="199"/>
    </row>
    <row r="178" ht="15">
      <c r="C178" s="199"/>
    </row>
    <row r="179" ht="15">
      <c r="C179" s="199"/>
    </row>
    <row r="180" ht="15">
      <c r="C180" s="199"/>
    </row>
    <row r="181" ht="15">
      <c r="C181" s="199"/>
    </row>
    <row r="182" ht="15">
      <c r="C182" s="199"/>
    </row>
    <row r="183" ht="15">
      <c r="C183" s="199"/>
    </row>
    <row r="184" ht="15">
      <c r="C184" s="199"/>
    </row>
    <row r="185" ht="15">
      <c r="C185" s="199"/>
    </row>
    <row r="186" ht="15">
      <c r="C186" s="199"/>
    </row>
    <row r="187" ht="15">
      <c r="C187" s="199"/>
    </row>
    <row r="188" ht="15">
      <c r="C188" s="199"/>
    </row>
    <row r="189" ht="15">
      <c r="C189" s="199"/>
    </row>
    <row r="190" ht="15">
      <c r="C190" s="199"/>
    </row>
    <row r="191" ht="15">
      <c r="C191" s="199"/>
    </row>
    <row r="192" ht="15">
      <c r="C192" s="199"/>
    </row>
    <row r="193" ht="15">
      <c r="C193" s="199"/>
    </row>
    <row r="194" ht="15">
      <c r="C194" s="199"/>
    </row>
    <row r="195" ht="15">
      <c r="C195" s="199"/>
    </row>
    <row r="196" ht="15">
      <c r="C196" s="199"/>
    </row>
    <row r="197" ht="15">
      <c r="C197" s="199"/>
    </row>
    <row r="198" ht="15">
      <c r="C198" s="199"/>
    </row>
    <row r="199" ht="15">
      <c r="C199" s="199"/>
    </row>
    <row r="200" ht="15">
      <c r="C200" s="199"/>
    </row>
    <row r="201" ht="15">
      <c r="C201" s="199"/>
    </row>
    <row r="202" ht="15">
      <c r="C202" s="199"/>
    </row>
    <row r="203" ht="15">
      <c r="C203" s="199"/>
    </row>
    <row r="204" ht="15">
      <c r="C204" s="199"/>
    </row>
    <row r="205" ht="15">
      <c r="C205" s="199"/>
    </row>
    <row r="206" ht="15">
      <c r="C206" s="199"/>
    </row>
    <row r="207" ht="15">
      <c r="C207" s="199"/>
    </row>
    <row r="208" ht="15">
      <c r="C208" s="199"/>
    </row>
    <row r="209" ht="15">
      <c r="C209" s="199"/>
    </row>
    <row r="210" ht="15">
      <c r="C210" s="199"/>
    </row>
    <row r="211" ht="15">
      <c r="C211" s="199"/>
    </row>
    <row r="212" ht="15">
      <c r="C212" s="199"/>
    </row>
    <row r="213" ht="15">
      <c r="C213" s="199"/>
    </row>
    <row r="214" ht="15">
      <c r="C214" s="199"/>
    </row>
    <row r="215" ht="15">
      <c r="C215" s="199"/>
    </row>
    <row r="216" ht="15">
      <c r="C216" s="199"/>
    </row>
    <row r="217" ht="15">
      <c r="C217" s="199"/>
    </row>
    <row r="218" ht="15">
      <c r="C218" s="199"/>
    </row>
    <row r="219" ht="15">
      <c r="C219" s="199"/>
    </row>
    <row r="220" ht="15">
      <c r="C220" s="199"/>
    </row>
    <row r="221" ht="15">
      <c r="C221" s="199"/>
    </row>
    <row r="222" ht="15">
      <c r="C222" s="199"/>
    </row>
    <row r="223" ht="15">
      <c r="C223" s="199"/>
    </row>
    <row r="224" ht="15">
      <c r="C224" s="199"/>
    </row>
    <row r="225" ht="15">
      <c r="C225" s="199"/>
    </row>
    <row r="226" ht="15">
      <c r="C226" s="199"/>
    </row>
    <row r="227" ht="15">
      <c r="C227" s="199"/>
    </row>
  </sheetData>
  <sheetProtection/>
  <mergeCells count="9">
    <mergeCell ref="C18:C20"/>
    <mergeCell ref="D18:D20"/>
    <mergeCell ref="E18:E19"/>
    <mergeCell ref="G18:G19"/>
    <mergeCell ref="E4:G4"/>
    <mergeCell ref="C5:C7"/>
    <mergeCell ref="E5:E6"/>
    <mergeCell ref="G5:G6"/>
    <mergeCell ref="E17:G17"/>
  </mergeCells>
  <printOptions horizontalCentered="1"/>
  <pageMargins left="0.433070866141732" right="0.433070866141732" top="0.748031496062992" bottom="0.748031496062992" header="0.31496062992126" footer="0.31496062992126"/>
  <pageSetup fitToHeight="2" horizontalDpi="600" verticalDpi="600" orientation="portrait" paperSize="9" scale="95" r:id="rId1"/>
  <rowBreaks count="1" manualBreakCount="1">
    <brk id="42" max="6" man="1"/>
  </rowBreaks>
</worksheet>
</file>

<file path=xl/worksheets/sheet2.xml><?xml version="1.0" encoding="utf-8"?>
<worksheet xmlns="http://schemas.openxmlformats.org/spreadsheetml/2006/main" xmlns:r="http://schemas.openxmlformats.org/officeDocument/2006/relationships">
  <sheetPr>
    <tabColor theme="3" tint="-0.24997000396251678"/>
  </sheetPr>
  <dimension ref="A1:I56"/>
  <sheetViews>
    <sheetView view="pageBreakPreview" zoomScaleSheetLayoutView="100" zoomScalePageLayoutView="0" workbookViewId="0" topLeftCell="B1">
      <selection activeCell="E4" sqref="E4"/>
    </sheetView>
  </sheetViews>
  <sheetFormatPr defaultColWidth="9.140625" defaultRowHeight="15"/>
  <cols>
    <col min="1" max="1" width="3.421875" style="0" hidden="1" customWidth="1"/>
    <col min="2" max="2" width="55.7109375" style="0" customWidth="1"/>
    <col min="3" max="3" width="23.7109375" style="61" customWidth="1"/>
    <col min="4" max="4" width="1.28515625" style="61" customWidth="1"/>
    <col min="5" max="5" width="22.7109375" style="61" customWidth="1"/>
    <col min="6" max="6" width="23.28125" style="0" customWidth="1"/>
    <col min="7" max="7" width="18.00390625" style="0" bestFit="1" customWidth="1"/>
    <col min="9" max="9" width="15.28125" style="0" bestFit="1" customWidth="1"/>
  </cols>
  <sheetData>
    <row r="1" spans="1:6" ht="42" customHeight="1">
      <c r="A1" s="415" t="s">
        <v>691</v>
      </c>
      <c r="B1" s="416"/>
      <c r="C1" s="416"/>
      <c r="D1" s="416"/>
      <c r="E1" s="416"/>
      <c r="F1" s="5"/>
    </row>
    <row r="2" spans="1:5" ht="17.25">
      <c r="A2" s="2"/>
      <c r="B2" s="70"/>
      <c r="C2" s="414" t="s">
        <v>1</v>
      </c>
      <c r="D2" s="414"/>
      <c r="E2" s="414"/>
    </row>
    <row r="3" spans="1:5" ht="17.25">
      <c r="A3" s="2"/>
      <c r="B3" s="70"/>
      <c r="C3" s="71">
        <v>2019</v>
      </c>
      <c r="D3" s="71"/>
      <c r="E3" s="71">
        <v>2018</v>
      </c>
    </row>
    <row r="4" spans="1:5" ht="17.25">
      <c r="A4" s="2"/>
      <c r="B4" s="70"/>
      <c r="C4" s="71" t="s">
        <v>0</v>
      </c>
      <c r="D4" s="71"/>
      <c r="E4" s="71" t="s">
        <v>0</v>
      </c>
    </row>
    <row r="5" spans="1:5" ht="17.25">
      <c r="A5" s="4" t="s">
        <v>3</v>
      </c>
      <c r="B5" s="70"/>
      <c r="C5" s="72"/>
      <c r="D5" s="72"/>
      <c r="E5" s="72"/>
    </row>
    <row r="6" spans="1:9" ht="17.25">
      <c r="A6" s="2"/>
      <c r="B6" s="70" t="s">
        <v>4</v>
      </c>
      <c r="C6" s="73"/>
      <c r="D6" s="73"/>
      <c r="E6" s="73"/>
      <c r="F6" s="40"/>
      <c r="G6" s="40"/>
      <c r="H6" s="40"/>
      <c r="I6" s="40"/>
    </row>
    <row r="7" spans="1:9" ht="17.25">
      <c r="A7" s="2"/>
      <c r="B7" s="70" t="s">
        <v>5</v>
      </c>
      <c r="C7" s="73"/>
      <c r="D7" s="73"/>
      <c r="E7" s="73"/>
      <c r="F7" s="40"/>
      <c r="G7" s="40"/>
      <c r="H7" s="40"/>
      <c r="I7" s="40"/>
    </row>
    <row r="8" spans="1:9" ht="17.25">
      <c r="A8" s="2"/>
      <c r="B8" s="70" t="s">
        <v>6</v>
      </c>
      <c r="C8" s="73"/>
      <c r="D8" s="73"/>
      <c r="E8" s="74"/>
      <c r="F8" s="45"/>
      <c r="G8" s="40"/>
      <c r="H8" s="40"/>
      <c r="I8" s="40"/>
    </row>
    <row r="9" spans="1:9" ht="17.25">
      <c r="A9" s="2"/>
      <c r="B9" s="70" t="s">
        <v>7</v>
      </c>
      <c r="C9" s="73"/>
      <c r="D9" s="73"/>
      <c r="E9" s="73"/>
      <c r="F9" s="40"/>
      <c r="G9" s="40"/>
      <c r="H9" s="40"/>
      <c r="I9" s="40"/>
    </row>
    <row r="10" spans="1:9" ht="17.25">
      <c r="A10" s="2"/>
      <c r="B10" s="70" t="s">
        <v>8</v>
      </c>
      <c r="C10" s="73"/>
      <c r="D10" s="73"/>
      <c r="E10" s="74"/>
      <c r="F10" s="40"/>
      <c r="G10" s="40"/>
      <c r="H10" s="40"/>
      <c r="I10" s="40"/>
    </row>
    <row r="11" spans="1:9" ht="17.25">
      <c r="A11" s="2"/>
      <c r="B11" s="70" t="s">
        <v>9</v>
      </c>
      <c r="C11" s="73"/>
      <c r="D11" s="73"/>
      <c r="E11" s="73"/>
      <c r="F11" s="40"/>
      <c r="G11" s="40"/>
      <c r="H11" s="40"/>
      <c r="I11" s="40"/>
    </row>
    <row r="12" spans="1:9" ht="18" thickBot="1">
      <c r="A12" s="2"/>
      <c r="B12" s="75" t="s">
        <v>10</v>
      </c>
      <c r="C12" s="76"/>
      <c r="D12" s="73"/>
      <c r="E12" s="76"/>
      <c r="F12" s="40"/>
      <c r="G12" s="40"/>
      <c r="H12" s="40"/>
      <c r="I12" s="40"/>
    </row>
    <row r="13" spans="1:9" ht="10.5" customHeight="1" thickTop="1">
      <c r="A13" s="2"/>
      <c r="B13" s="70"/>
      <c r="C13" s="73"/>
      <c r="D13" s="73"/>
      <c r="E13" s="73"/>
      <c r="I13" s="23"/>
    </row>
    <row r="14" spans="1:9" ht="17.25">
      <c r="A14" s="2"/>
      <c r="B14" s="75" t="s">
        <v>11</v>
      </c>
      <c r="C14" s="73"/>
      <c r="D14" s="73"/>
      <c r="E14" s="73"/>
      <c r="I14" s="23"/>
    </row>
    <row r="15" spans="1:9" ht="17.25">
      <c r="A15" s="2"/>
      <c r="B15" s="70" t="s">
        <v>12</v>
      </c>
      <c r="C15" s="73"/>
      <c r="D15" s="73"/>
      <c r="E15" s="73"/>
      <c r="I15" s="23"/>
    </row>
    <row r="16" spans="1:9" ht="17.25">
      <c r="A16" s="2"/>
      <c r="B16" s="70" t="s">
        <v>13</v>
      </c>
      <c r="C16" s="73"/>
      <c r="D16" s="73"/>
      <c r="E16" s="73"/>
      <c r="I16" s="23"/>
    </row>
    <row r="17" spans="1:9" ht="17.25">
      <c r="A17" s="2"/>
      <c r="B17" s="70" t="s">
        <v>14</v>
      </c>
      <c r="C17" s="73"/>
      <c r="D17" s="73"/>
      <c r="E17" s="74"/>
      <c r="I17" s="23"/>
    </row>
    <row r="18" spans="1:9" ht="17.25">
      <c r="A18" s="2"/>
      <c r="B18" s="70" t="s">
        <v>15</v>
      </c>
      <c r="C18" s="73"/>
      <c r="D18" s="73"/>
      <c r="E18" s="73"/>
      <c r="I18" s="23"/>
    </row>
    <row r="19" spans="1:9" ht="18" thickBot="1">
      <c r="A19" s="2"/>
      <c r="B19" s="75" t="s">
        <v>16</v>
      </c>
      <c r="C19" s="76"/>
      <c r="D19" s="77"/>
      <c r="E19" s="76"/>
      <c r="I19" s="23"/>
    </row>
    <row r="20" spans="1:5" ht="9" customHeight="1" thickTop="1">
      <c r="A20" s="2"/>
      <c r="B20" s="70"/>
      <c r="C20" s="73"/>
      <c r="D20" s="73"/>
      <c r="E20" s="73"/>
    </row>
    <row r="21" spans="1:5" ht="18" thickBot="1">
      <c r="A21" s="2"/>
      <c r="B21" s="75" t="s">
        <v>17</v>
      </c>
      <c r="C21" s="76"/>
      <c r="D21" s="77"/>
      <c r="E21" s="76"/>
    </row>
    <row r="22" spans="1:5" ht="18" thickTop="1">
      <c r="A22" s="2"/>
      <c r="B22" s="70"/>
      <c r="C22" s="73"/>
      <c r="D22" s="73"/>
      <c r="E22" s="73"/>
    </row>
    <row r="23" spans="1:5" ht="17.25">
      <c r="A23" s="2"/>
      <c r="B23" s="70" t="s">
        <v>18</v>
      </c>
      <c r="C23" s="73"/>
      <c r="D23" s="73"/>
      <c r="E23" s="74"/>
    </row>
    <row r="24" spans="1:5" ht="17.25">
      <c r="A24" s="2"/>
      <c r="B24" s="70" t="s">
        <v>2</v>
      </c>
      <c r="C24" s="73"/>
      <c r="D24" s="73"/>
      <c r="E24" s="74"/>
    </row>
    <row r="25" spans="1:5" ht="10.5" customHeight="1">
      <c r="A25" s="2"/>
      <c r="B25" s="70"/>
      <c r="C25" s="73"/>
      <c r="D25" s="73"/>
      <c r="E25" s="74"/>
    </row>
    <row r="26" spans="1:5" ht="18" thickBot="1">
      <c r="A26" s="2"/>
      <c r="B26" s="75" t="s">
        <v>19</v>
      </c>
      <c r="C26" s="76"/>
      <c r="D26" s="77"/>
      <c r="E26" s="78"/>
    </row>
    <row r="27" spans="1:5" ht="11.25" customHeight="1" thickTop="1">
      <c r="A27" s="2"/>
      <c r="B27" s="70"/>
      <c r="C27" s="73"/>
      <c r="D27" s="73"/>
      <c r="E27" s="74"/>
    </row>
    <row r="28" spans="1:5" ht="17.25">
      <c r="A28" s="2"/>
      <c r="B28" s="75" t="s">
        <v>11</v>
      </c>
      <c r="C28" s="73"/>
      <c r="D28" s="73"/>
      <c r="E28" s="73"/>
    </row>
    <row r="29" spans="1:5" ht="34.5">
      <c r="A29" s="2"/>
      <c r="B29" s="79" t="s">
        <v>690</v>
      </c>
      <c r="C29" s="73"/>
      <c r="D29" s="73"/>
      <c r="E29" s="73"/>
    </row>
    <row r="30" spans="1:5" ht="11.25" customHeight="1">
      <c r="A30" s="2"/>
      <c r="B30" s="70"/>
      <c r="C30" s="73"/>
      <c r="D30" s="73"/>
      <c r="E30" s="73"/>
    </row>
    <row r="31" spans="1:5" ht="18" thickBot="1">
      <c r="A31" s="2"/>
      <c r="B31" s="75" t="s">
        <v>20</v>
      </c>
      <c r="C31" s="76"/>
      <c r="D31" s="77"/>
      <c r="E31" s="76"/>
    </row>
    <row r="32" spans="1:5" ht="9.75" customHeight="1" thickTop="1">
      <c r="A32" s="2"/>
      <c r="B32" s="75"/>
      <c r="C32" s="80"/>
      <c r="D32" s="73"/>
      <c r="E32" s="80"/>
    </row>
    <row r="33" spans="1:5" ht="17.25">
      <c r="A33" s="2"/>
      <c r="B33" s="75" t="s">
        <v>21</v>
      </c>
      <c r="C33" s="73"/>
      <c r="D33" s="73"/>
      <c r="E33" s="77"/>
    </row>
    <row r="34" spans="1:5" ht="10.5" customHeight="1">
      <c r="A34" s="2"/>
      <c r="B34" s="75"/>
      <c r="C34" s="73"/>
      <c r="D34" s="73"/>
      <c r="E34" s="73"/>
    </row>
    <row r="35" spans="1:5" ht="35.25" thickBot="1">
      <c r="A35" s="2"/>
      <c r="B35" s="81" t="s">
        <v>22</v>
      </c>
      <c r="C35" s="76"/>
      <c r="D35" s="76"/>
      <c r="E35" s="76"/>
    </row>
    <row r="36" spans="1:5" ht="18" thickTop="1">
      <c r="A36" s="2"/>
      <c r="B36" s="70"/>
      <c r="C36" s="73"/>
      <c r="D36" s="73"/>
      <c r="E36" s="73"/>
    </row>
    <row r="37" spans="1:5" ht="17.25">
      <c r="A37" s="2"/>
      <c r="B37" s="70" t="s">
        <v>23</v>
      </c>
      <c r="C37" s="73"/>
      <c r="D37" s="73"/>
      <c r="E37" s="74"/>
    </row>
    <row r="38" spans="1:5" ht="17.25">
      <c r="A38" s="2"/>
      <c r="B38" s="70" t="s">
        <v>24</v>
      </c>
      <c r="C38" s="73"/>
      <c r="D38" s="73"/>
      <c r="E38" s="74"/>
    </row>
    <row r="39" spans="1:7" ht="17.25">
      <c r="A39" s="2"/>
      <c r="B39" s="70" t="s">
        <v>25</v>
      </c>
      <c r="C39" s="73"/>
      <c r="D39" s="73"/>
      <c r="E39" s="73"/>
      <c r="G39" s="24"/>
    </row>
    <row r="40" spans="1:5" ht="18" thickBot="1">
      <c r="A40" s="2"/>
      <c r="B40" s="75" t="s">
        <v>26</v>
      </c>
      <c r="C40" s="76"/>
      <c r="D40" s="73"/>
      <c r="E40" s="76"/>
    </row>
    <row r="41" spans="1:5" ht="9" customHeight="1" thickTop="1">
      <c r="A41" s="2"/>
      <c r="B41" s="70"/>
      <c r="C41" s="73"/>
      <c r="D41" s="73"/>
      <c r="E41" s="73"/>
    </row>
    <row r="42" spans="1:5" ht="17.25">
      <c r="A42" s="2"/>
      <c r="B42" s="75" t="s">
        <v>11</v>
      </c>
      <c r="C42" s="73"/>
      <c r="D42" s="73"/>
      <c r="E42" s="73"/>
    </row>
    <row r="43" spans="1:5" ht="17.25">
      <c r="A43" s="2"/>
      <c r="B43" s="70" t="s">
        <v>27</v>
      </c>
      <c r="C43" s="73"/>
      <c r="D43" s="73"/>
      <c r="E43" s="74"/>
    </row>
    <row r="44" spans="1:5" ht="17.25">
      <c r="A44" s="2"/>
      <c r="B44" s="70" t="s">
        <v>28</v>
      </c>
      <c r="C44" s="73"/>
      <c r="D44" s="73"/>
      <c r="E44" s="74"/>
    </row>
    <row r="45" spans="1:7" ht="17.25">
      <c r="A45" s="2"/>
      <c r="B45" s="70" t="s">
        <v>29</v>
      </c>
      <c r="C45" s="73"/>
      <c r="D45" s="73"/>
      <c r="E45" s="73"/>
      <c r="G45" s="23"/>
    </row>
    <row r="46" spans="1:5" ht="18" thickBot="1">
      <c r="A46" s="2"/>
      <c r="B46" s="75" t="s">
        <v>30</v>
      </c>
      <c r="C46" s="76"/>
      <c r="D46" s="77"/>
      <c r="E46" s="76"/>
    </row>
    <row r="47" spans="1:5" ht="10.5" customHeight="1" thickTop="1">
      <c r="A47" s="2"/>
      <c r="B47" s="75"/>
      <c r="C47" s="80"/>
      <c r="D47" s="73"/>
      <c r="E47" s="80"/>
    </row>
    <row r="48" spans="1:5" ht="18" thickBot="1">
      <c r="A48" s="2"/>
      <c r="B48" s="75" t="s">
        <v>31</v>
      </c>
      <c r="C48" s="76"/>
      <c r="D48" s="77"/>
      <c r="E48" s="76"/>
    </row>
    <row r="49" spans="1:5" ht="7.5" customHeight="1" thickTop="1">
      <c r="A49" s="2"/>
      <c r="B49" s="70"/>
      <c r="C49" s="73"/>
      <c r="D49" s="73"/>
      <c r="E49" s="73"/>
    </row>
    <row r="50" spans="1:5" ht="17.25">
      <c r="A50" s="2"/>
      <c r="B50" s="75" t="s">
        <v>657</v>
      </c>
      <c r="C50" s="73"/>
      <c r="D50" s="73"/>
      <c r="E50" s="73"/>
    </row>
    <row r="51" spans="1:5" ht="17.25">
      <c r="A51" s="2"/>
      <c r="B51" s="75" t="s">
        <v>32</v>
      </c>
      <c r="C51" s="73"/>
      <c r="D51" s="77"/>
      <c r="E51" s="73"/>
    </row>
    <row r="52" spans="1:5" ht="18" thickBot="1">
      <c r="A52" s="2"/>
      <c r="B52" s="75" t="s">
        <v>33</v>
      </c>
      <c r="C52" s="76"/>
      <c r="D52" s="77"/>
      <c r="E52" s="76"/>
    </row>
    <row r="53" spans="3:5" ht="15.75" thickTop="1">
      <c r="C53" s="60"/>
      <c r="D53" s="60"/>
      <c r="E53" s="60"/>
    </row>
    <row r="54" spans="3:5" ht="15">
      <c r="C54" s="60"/>
      <c r="D54" s="60"/>
      <c r="E54" s="60"/>
    </row>
    <row r="56" spans="3:5" ht="15">
      <c r="C56" s="60"/>
      <c r="E56" s="60"/>
    </row>
  </sheetData>
  <sheetProtection/>
  <mergeCells count="2">
    <mergeCell ref="C2:E2"/>
    <mergeCell ref="A1:E1"/>
  </mergeCells>
  <printOptions horizontalCentered="1"/>
  <pageMargins left="0.915" right="0.4330708661417323" top="0.46" bottom="0.4" header="0.31496062992125984" footer="0.31496062992125984"/>
  <pageSetup horizontalDpi="600" verticalDpi="600" orientation="portrait" scale="82"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G207"/>
  <sheetViews>
    <sheetView tabSelected="1" zoomScaleSheetLayoutView="100" zoomScalePageLayoutView="0" workbookViewId="0" topLeftCell="A7">
      <selection activeCell="G24" sqref="G24"/>
    </sheetView>
  </sheetViews>
  <sheetFormatPr defaultColWidth="9.140625" defaultRowHeight="15"/>
  <cols>
    <col min="1" max="1" width="17.28125" style="196" customWidth="1"/>
    <col min="2" max="2" width="1.7109375" style="196" customWidth="1"/>
    <col min="3" max="3" width="12.421875" style="196" customWidth="1"/>
    <col min="4" max="4" width="28.00390625" style="196" customWidth="1"/>
    <col min="5" max="5" width="18.8515625" style="196" bestFit="1" customWidth="1"/>
    <col min="6" max="6" width="1.7109375" style="196" customWidth="1"/>
    <col min="7" max="7" width="17.140625" style="198" customWidth="1"/>
    <col min="8" max="16384" width="9.140625" style="196" customWidth="1"/>
  </cols>
  <sheetData>
    <row r="1" ht="15">
      <c r="G1" s="365" t="s">
        <v>819</v>
      </c>
    </row>
    <row r="2" spans="1:7" ht="16.5">
      <c r="A2" s="136" t="s">
        <v>1092</v>
      </c>
      <c r="B2" s="138"/>
      <c r="C2" s="173"/>
      <c r="D2" s="366"/>
      <c r="E2" s="138"/>
      <c r="F2" s="138"/>
      <c r="G2" s="148"/>
    </row>
    <row r="3" spans="1:7" ht="16.5">
      <c r="A3" s="136"/>
      <c r="B3" s="138"/>
      <c r="C3" s="173"/>
      <c r="D3" s="366"/>
      <c r="E3" s="138"/>
      <c r="F3" s="138"/>
      <c r="G3" s="148"/>
    </row>
    <row r="4" spans="1:7" ht="16.5">
      <c r="A4" s="138"/>
      <c r="B4" s="138"/>
      <c r="C4" s="173"/>
      <c r="D4" s="366"/>
      <c r="E4" s="422" t="s">
        <v>852</v>
      </c>
      <c r="F4" s="422"/>
      <c r="G4" s="422"/>
    </row>
    <row r="5" spans="1:7" ht="49.5">
      <c r="A5" s="322" t="s">
        <v>1018</v>
      </c>
      <c r="B5" s="163"/>
      <c r="C5" s="468" t="s">
        <v>1061</v>
      </c>
      <c r="D5" s="422" t="s">
        <v>1062</v>
      </c>
      <c r="E5" s="422">
        <v>2020</v>
      </c>
      <c r="F5" s="163"/>
      <c r="G5" s="422">
        <v>2019</v>
      </c>
    </row>
    <row r="6" spans="1:7" ht="16.5">
      <c r="A6" s="323">
        <v>2020</v>
      </c>
      <c r="B6" s="323"/>
      <c r="C6" s="468"/>
      <c r="D6" s="422"/>
      <c r="E6" s="422"/>
      <c r="F6" s="323"/>
      <c r="G6" s="422"/>
    </row>
    <row r="7" spans="1:7" ht="16.5">
      <c r="A7" s="323" t="s">
        <v>1063</v>
      </c>
      <c r="B7" s="323"/>
      <c r="C7" s="468"/>
      <c r="D7" s="422"/>
      <c r="E7" s="323" t="s">
        <v>1063</v>
      </c>
      <c r="F7" s="323"/>
      <c r="G7" s="323" t="s">
        <v>1063</v>
      </c>
    </row>
    <row r="8" spans="1:7" ht="16.5">
      <c r="A8" s="138"/>
      <c r="B8" s="167"/>
      <c r="C8" s="173"/>
      <c r="D8" s="366"/>
      <c r="E8" s="167"/>
      <c r="F8" s="167"/>
      <c r="G8" s="179"/>
    </row>
    <row r="9" spans="1:7" ht="16.5">
      <c r="A9" s="138"/>
      <c r="B9" s="168"/>
      <c r="C9" s="367"/>
      <c r="D9" s="367" t="s">
        <v>1093</v>
      </c>
      <c r="E9" s="168"/>
      <c r="F9" s="168"/>
      <c r="G9" s="169"/>
    </row>
    <row r="10" spans="1:7" ht="16.5">
      <c r="A10" s="141"/>
      <c r="B10" s="149"/>
      <c r="C10" s="368">
        <v>1501</v>
      </c>
      <c r="D10" s="369" t="s">
        <v>1094</v>
      </c>
      <c r="E10" s="149"/>
      <c r="F10" s="149"/>
      <c r="G10" s="149"/>
    </row>
    <row r="11" spans="1:7" ht="16.5">
      <c r="A11" s="141"/>
      <c r="B11" s="149"/>
      <c r="C11" s="368">
        <v>1503</v>
      </c>
      <c r="D11" s="369" t="s">
        <v>1095</v>
      </c>
      <c r="E11" s="149"/>
      <c r="F11" s="149"/>
      <c r="G11" s="149"/>
    </row>
    <row r="12" spans="1:7" ht="16.5">
      <c r="A12" s="141"/>
      <c r="B12" s="149"/>
      <c r="C12" s="368">
        <v>1504</v>
      </c>
      <c r="D12" s="369" t="s">
        <v>1096</v>
      </c>
      <c r="E12" s="149"/>
      <c r="F12" s="149"/>
      <c r="G12" s="149"/>
    </row>
    <row r="13" spans="1:7" ht="33">
      <c r="A13" s="141"/>
      <c r="B13" s="149"/>
      <c r="C13" s="368">
        <v>1506</v>
      </c>
      <c r="D13" s="369" t="s">
        <v>1097</v>
      </c>
      <c r="E13" s="149"/>
      <c r="F13" s="149"/>
      <c r="G13" s="149"/>
    </row>
    <row r="14" spans="1:7" ht="16.5">
      <c r="A14" s="141"/>
      <c r="B14" s="149"/>
      <c r="C14" s="368">
        <v>1508</v>
      </c>
      <c r="D14" s="369" t="s">
        <v>1075</v>
      </c>
      <c r="E14" s="149"/>
      <c r="F14" s="149"/>
      <c r="G14" s="370"/>
    </row>
    <row r="15" spans="1:7" s="376" customFormat="1" ht="17.25" thickBot="1">
      <c r="A15" s="371"/>
      <c r="B15" s="372"/>
      <c r="C15" s="323"/>
      <c r="D15" s="373" t="s">
        <v>892</v>
      </c>
      <c r="E15" s="374"/>
      <c r="F15" s="372"/>
      <c r="G15" s="375"/>
    </row>
    <row r="16" spans="1:7" s="376" customFormat="1" ht="17.25" thickTop="1">
      <c r="A16" s="377"/>
      <c r="B16" s="372"/>
      <c r="C16" s="323"/>
      <c r="D16" s="373"/>
      <c r="E16" s="378"/>
      <c r="F16" s="372"/>
      <c r="G16" s="379"/>
    </row>
    <row r="17" spans="1:7" s="376" customFormat="1" ht="16.5">
      <c r="A17" s="377"/>
      <c r="B17" s="372"/>
      <c r="C17" s="323"/>
      <c r="D17" s="373"/>
      <c r="E17" s="378"/>
      <c r="F17" s="372"/>
      <c r="G17" s="379"/>
    </row>
    <row r="18" spans="1:7" ht="16.5">
      <c r="A18" s="138"/>
      <c r="B18" s="176"/>
      <c r="C18" s="368"/>
      <c r="D18" s="369"/>
      <c r="E18" s="176"/>
      <c r="F18" s="176"/>
      <c r="G18" s="141"/>
    </row>
    <row r="19" spans="1:7" ht="16.5">
      <c r="A19" s="136" t="s">
        <v>1098</v>
      </c>
      <c r="B19" s="138"/>
      <c r="C19" s="173"/>
      <c r="D19" s="366"/>
      <c r="E19" s="138"/>
      <c r="F19" s="138"/>
      <c r="G19" s="148"/>
    </row>
    <row r="20" spans="1:7" ht="16.5">
      <c r="A20" s="136"/>
      <c r="B20" s="138"/>
      <c r="C20" s="173"/>
      <c r="D20" s="366"/>
      <c r="E20" s="138"/>
      <c r="F20" s="138"/>
      <c r="G20" s="148"/>
    </row>
    <row r="21" spans="1:7" ht="16.5">
      <c r="A21" s="138"/>
      <c r="B21" s="138"/>
      <c r="C21" s="173"/>
      <c r="D21" s="366"/>
      <c r="E21" s="422" t="s">
        <v>852</v>
      </c>
      <c r="F21" s="422"/>
      <c r="G21" s="422"/>
    </row>
    <row r="22" spans="1:7" ht="49.5">
      <c r="A22" s="322" t="s">
        <v>1018</v>
      </c>
      <c r="B22" s="163"/>
      <c r="C22" s="468" t="s">
        <v>1061</v>
      </c>
      <c r="D22" s="422" t="s">
        <v>1062</v>
      </c>
      <c r="E22" s="422">
        <v>2020</v>
      </c>
      <c r="F22" s="163"/>
      <c r="G22" s="422">
        <v>2019</v>
      </c>
    </row>
    <row r="23" spans="1:7" ht="16.5">
      <c r="A23" s="323">
        <v>2020</v>
      </c>
      <c r="B23" s="323"/>
      <c r="C23" s="468"/>
      <c r="D23" s="422"/>
      <c r="E23" s="422"/>
      <c r="F23" s="323"/>
      <c r="G23" s="422"/>
    </row>
    <row r="24" spans="1:7" ht="16.5">
      <c r="A24" s="323" t="s">
        <v>1063</v>
      </c>
      <c r="B24" s="323"/>
      <c r="C24" s="468"/>
      <c r="D24" s="422"/>
      <c r="E24" s="323" t="s">
        <v>1063</v>
      </c>
      <c r="F24" s="323"/>
      <c r="G24" s="323" t="s">
        <v>1063</v>
      </c>
    </row>
    <row r="25" spans="1:7" ht="16.5">
      <c r="A25" s="138"/>
      <c r="B25" s="167"/>
      <c r="C25" s="173"/>
      <c r="D25" s="366"/>
      <c r="E25" s="167"/>
      <c r="F25" s="167"/>
      <c r="G25" s="179"/>
    </row>
    <row r="26" spans="1:7" ht="16.5">
      <c r="A26" s="138"/>
      <c r="B26" s="168"/>
      <c r="C26" s="367"/>
      <c r="D26" s="367" t="s">
        <v>1099</v>
      </c>
      <c r="E26" s="168"/>
      <c r="F26" s="168"/>
      <c r="G26" s="169"/>
    </row>
    <row r="27" spans="1:7" ht="16.5">
      <c r="A27" s="141"/>
      <c r="B27" s="141"/>
      <c r="C27" s="368">
        <v>1701</v>
      </c>
      <c r="D27" s="369" t="s">
        <v>1100</v>
      </c>
      <c r="E27" s="141"/>
      <c r="F27" s="141"/>
      <c r="G27" s="141"/>
    </row>
    <row r="28" spans="1:7" ht="33">
      <c r="A28" s="141"/>
      <c r="B28" s="141"/>
      <c r="C28" s="368">
        <v>1703</v>
      </c>
      <c r="D28" s="369" t="s">
        <v>1101</v>
      </c>
      <c r="E28" s="141"/>
      <c r="F28" s="141"/>
      <c r="G28" s="141"/>
    </row>
    <row r="29" spans="1:7" s="376" customFormat="1" ht="17.25" thickBot="1">
      <c r="A29" s="371"/>
      <c r="B29" s="380"/>
      <c r="C29" s="323"/>
      <c r="D29" s="373" t="s">
        <v>892</v>
      </c>
      <c r="E29" s="145"/>
      <c r="F29" s="380"/>
      <c r="G29" s="145"/>
    </row>
    <row r="30" spans="1:7" ht="17.25" thickTop="1">
      <c r="A30" s="138"/>
      <c r="B30" s="138"/>
      <c r="C30" s="368"/>
      <c r="D30" s="369"/>
      <c r="E30" s="138"/>
      <c r="F30" s="138"/>
      <c r="G30" s="148"/>
    </row>
    <row r="31" spans="1:7" ht="16.5">
      <c r="A31" s="138"/>
      <c r="B31" s="138"/>
      <c r="C31" s="368"/>
      <c r="D31" s="369"/>
      <c r="E31" s="138"/>
      <c r="F31" s="138"/>
      <c r="G31" s="148"/>
    </row>
    <row r="32" spans="1:7" ht="16.5">
      <c r="A32" s="138"/>
      <c r="B32" s="138"/>
      <c r="C32" s="368"/>
      <c r="D32" s="369"/>
      <c r="E32" s="138"/>
      <c r="F32" s="138"/>
      <c r="G32" s="148"/>
    </row>
    <row r="33" spans="1:7" ht="16.5">
      <c r="A33" s="138"/>
      <c r="B33" s="138"/>
      <c r="C33" s="368"/>
      <c r="D33" s="369"/>
      <c r="E33" s="138"/>
      <c r="F33" s="138"/>
      <c r="G33" s="148"/>
    </row>
    <row r="34" spans="1:7" ht="16.5">
      <c r="A34" s="138"/>
      <c r="B34" s="138"/>
      <c r="C34" s="368"/>
      <c r="D34" s="369"/>
      <c r="E34" s="138"/>
      <c r="F34" s="138"/>
      <c r="G34" s="148"/>
    </row>
    <row r="35" spans="1:7" ht="16.5">
      <c r="A35" s="138"/>
      <c r="B35" s="138"/>
      <c r="C35" s="368"/>
      <c r="D35" s="369"/>
      <c r="E35" s="138"/>
      <c r="F35" s="138"/>
      <c r="G35" s="148"/>
    </row>
    <row r="36" spans="1:7" ht="16.5">
      <c r="A36" s="138"/>
      <c r="B36" s="138"/>
      <c r="C36" s="368"/>
      <c r="D36" s="369"/>
      <c r="E36" s="138"/>
      <c r="F36" s="138"/>
      <c r="G36" s="148"/>
    </row>
    <row r="37" spans="1:7" ht="16.5">
      <c r="A37" s="138"/>
      <c r="B37" s="138"/>
      <c r="C37" s="368"/>
      <c r="D37" s="369"/>
      <c r="E37" s="138"/>
      <c r="F37" s="138"/>
      <c r="G37" s="148"/>
    </row>
    <row r="38" spans="1:7" ht="16.5">
      <c r="A38" s="138"/>
      <c r="B38" s="138"/>
      <c r="C38" s="368"/>
      <c r="D38" s="369"/>
      <c r="E38" s="138"/>
      <c r="F38" s="138"/>
      <c r="G38" s="148"/>
    </row>
    <row r="39" spans="1:7" ht="16.5">
      <c r="A39" s="138"/>
      <c r="B39" s="138"/>
      <c r="C39" s="368"/>
      <c r="D39" s="369"/>
      <c r="E39" s="138"/>
      <c r="F39" s="138"/>
      <c r="G39" s="148"/>
    </row>
    <row r="40" spans="1:7" ht="16.5">
      <c r="A40" s="138"/>
      <c r="B40" s="138"/>
      <c r="C40" s="368"/>
      <c r="D40" s="369"/>
      <c r="E40" s="138"/>
      <c r="F40" s="138"/>
      <c r="G40" s="148"/>
    </row>
    <row r="41" spans="1:7" ht="16.5">
      <c r="A41" s="138"/>
      <c r="B41" s="138"/>
      <c r="C41" s="368"/>
      <c r="D41" s="369"/>
      <c r="E41" s="138"/>
      <c r="F41" s="138"/>
      <c r="G41" s="148"/>
    </row>
    <row r="42" spans="1:7" ht="16.5">
      <c r="A42" s="138"/>
      <c r="B42" s="138"/>
      <c r="C42" s="368"/>
      <c r="D42" s="369"/>
      <c r="E42" s="138"/>
      <c r="F42" s="138"/>
      <c r="G42" s="148"/>
    </row>
    <row r="43" spans="1:7" ht="16.5">
      <c r="A43" s="138"/>
      <c r="B43" s="138"/>
      <c r="C43" s="368"/>
      <c r="D43" s="369"/>
      <c r="E43" s="138"/>
      <c r="F43" s="138"/>
      <c r="G43" s="148"/>
    </row>
    <row r="44" spans="1:7" ht="16.5">
      <c r="A44" s="138"/>
      <c r="B44" s="138"/>
      <c r="C44" s="368"/>
      <c r="D44" s="369"/>
      <c r="E44" s="138"/>
      <c r="F44" s="138"/>
      <c r="G44" s="148"/>
    </row>
    <row r="45" spans="1:7" ht="16.5">
      <c r="A45" s="138"/>
      <c r="B45" s="138"/>
      <c r="C45" s="368"/>
      <c r="D45" s="369"/>
      <c r="E45" s="138"/>
      <c r="F45" s="138"/>
      <c r="G45" s="148"/>
    </row>
    <row r="46" spans="1:7" ht="16.5">
      <c r="A46" s="138"/>
      <c r="B46" s="138"/>
      <c r="C46" s="368"/>
      <c r="D46" s="369"/>
      <c r="E46" s="138"/>
      <c r="F46" s="138"/>
      <c r="G46" s="148"/>
    </row>
    <row r="47" spans="1:7" ht="16.5">
      <c r="A47" s="138"/>
      <c r="B47" s="138"/>
      <c r="C47" s="368"/>
      <c r="D47" s="369"/>
      <c r="E47" s="138"/>
      <c r="F47" s="138"/>
      <c r="G47" s="148"/>
    </row>
    <row r="48" spans="1:7" ht="16.5">
      <c r="A48" s="138"/>
      <c r="B48" s="138"/>
      <c r="C48" s="368"/>
      <c r="D48" s="369"/>
      <c r="E48" s="138"/>
      <c r="F48" s="138"/>
      <c r="G48" s="148"/>
    </row>
    <row r="49" spans="1:7" ht="16.5">
      <c r="A49" s="138"/>
      <c r="B49" s="138"/>
      <c r="C49" s="368"/>
      <c r="D49" s="369"/>
      <c r="E49" s="138"/>
      <c r="F49" s="138"/>
      <c r="G49" s="148"/>
    </row>
    <row r="50" spans="1:7" ht="16.5">
      <c r="A50" s="138"/>
      <c r="B50" s="138"/>
      <c r="C50" s="368"/>
      <c r="D50" s="369"/>
      <c r="E50" s="138"/>
      <c r="F50" s="138"/>
      <c r="G50" s="148"/>
    </row>
    <row r="51" spans="1:7" ht="16.5">
      <c r="A51" s="138"/>
      <c r="B51" s="138"/>
      <c r="C51" s="368"/>
      <c r="D51" s="369"/>
      <c r="E51" s="138"/>
      <c r="F51" s="138"/>
      <c r="G51" s="148"/>
    </row>
    <row r="52" spans="1:7" ht="16.5">
      <c r="A52" s="138"/>
      <c r="B52" s="138"/>
      <c r="C52" s="368"/>
      <c r="D52" s="369"/>
      <c r="E52" s="138"/>
      <c r="F52" s="138"/>
      <c r="G52" s="148"/>
    </row>
    <row r="53" spans="1:7" ht="16.5">
      <c r="A53" s="138"/>
      <c r="B53" s="138"/>
      <c r="C53" s="368"/>
      <c r="D53" s="369"/>
      <c r="E53" s="138"/>
      <c r="F53" s="138"/>
      <c r="G53" s="148"/>
    </row>
    <row r="54" spans="1:7" ht="16.5">
      <c r="A54" s="138"/>
      <c r="B54" s="138"/>
      <c r="C54" s="368"/>
      <c r="D54" s="369"/>
      <c r="E54" s="138"/>
      <c r="F54" s="138"/>
      <c r="G54" s="148"/>
    </row>
    <row r="55" spans="1:7" ht="16.5">
      <c r="A55" s="138"/>
      <c r="B55" s="138"/>
      <c r="C55" s="368"/>
      <c r="D55" s="369"/>
      <c r="E55" s="138"/>
      <c r="F55" s="138"/>
      <c r="G55" s="148"/>
    </row>
    <row r="56" spans="1:7" ht="16.5">
      <c r="A56" s="138"/>
      <c r="B56" s="138"/>
      <c r="C56" s="368"/>
      <c r="D56" s="369"/>
      <c r="E56" s="138"/>
      <c r="F56" s="138"/>
      <c r="G56" s="148"/>
    </row>
    <row r="57" spans="1:7" ht="16.5">
      <c r="A57" s="138"/>
      <c r="B57" s="138"/>
      <c r="C57" s="368"/>
      <c r="D57" s="369"/>
      <c r="E57" s="138"/>
      <c r="F57" s="138"/>
      <c r="G57" s="148"/>
    </row>
    <row r="58" spans="1:7" ht="16.5">
      <c r="A58" s="138"/>
      <c r="B58" s="138"/>
      <c r="C58" s="368"/>
      <c r="D58" s="369"/>
      <c r="E58" s="138"/>
      <c r="F58" s="138"/>
      <c r="G58" s="148"/>
    </row>
    <row r="59" spans="1:7" ht="16.5">
      <c r="A59" s="138"/>
      <c r="B59" s="138"/>
      <c r="C59" s="368"/>
      <c r="D59" s="369"/>
      <c r="E59" s="138"/>
      <c r="F59" s="138"/>
      <c r="G59" s="148"/>
    </row>
    <row r="60" spans="1:7" ht="16.5">
      <c r="A60" s="138"/>
      <c r="B60" s="138"/>
      <c r="C60" s="368"/>
      <c r="D60" s="369"/>
      <c r="E60" s="138"/>
      <c r="F60" s="138"/>
      <c r="G60" s="148"/>
    </row>
    <row r="61" spans="1:7" ht="16.5">
      <c r="A61" s="138"/>
      <c r="B61" s="138"/>
      <c r="C61" s="368"/>
      <c r="D61" s="369"/>
      <c r="E61" s="138"/>
      <c r="F61" s="138"/>
      <c r="G61" s="148"/>
    </row>
    <row r="62" spans="1:7" ht="16.5">
      <c r="A62" s="138"/>
      <c r="B62" s="138"/>
      <c r="C62" s="368"/>
      <c r="D62" s="369"/>
      <c r="E62" s="138"/>
      <c r="F62" s="138"/>
      <c r="G62" s="148"/>
    </row>
    <row r="63" spans="1:7" ht="16.5">
      <c r="A63" s="138"/>
      <c r="B63" s="138"/>
      <c r="C63" s="368"/>
      <c r="D63" s="369"/>
      <c r="E63" s="138"/>
      <c r="F63" s="138"/>
      <c r="G63" s="148"/>
    </row>
    <row r="64" spans="1:7" ht="16.5">
      <c r="A64" s="138"/>
      <c r="B64" s="138"/>
      <c r="C64" s="368"/>
      <c r="D64" s="369"/>
      <c r="E64" s="138"/>
      <c r="F64" s="138"/>
      <c r="G64" s="148"/>
    </row>
    <row r="65" spans="1:7" ht="16.5">
      <c r="A65" s="138"/>
      <c r="B65" s="138"/>
      <c r="C65" s="368"/>
      <c r="D65" s="369"/>
      <c r="E65" s="138"/>
      <c r="F65" s="138"/>
      <c r="G65" s="148"/>
    </row>
    <row r="66" spans="1:7" ht="16.5">
      <c r="A66" s="138"/>
      <c r="B66" s="138"/>
      <c r="C66" s="368"/>
      <c r="D66" s="369"/>
      <c r="E66" s="138"/>
      <c r="F66" s="138"/>
      <c r="G66" s="148"/>
    </row>
    <row r="67" spans="1:7" ht="16.5">
      <c r="A67" s="138"/>
      <c r="B67" s="138"/>
      <c r="C67" s="368"/>
      <c r="D67" s="369"/>
      <c r="E67" s="138"/>
      <c r="F67" s="138"/>
      <c r="G67" s="148"/>
    </row>
    <row r="68" spans="1:7" ht="16.5">
      <c r="A68" s="138"/>
      <c r="B68" s="138"/>
      <c r="C68" s="368"/>
      <c r="D68" s="369"/>
      <c r="E68" s="138"/>
      <c r="F68" s="138"/>
      <c r="G68" s="148"/>
    </row>
    <row r="69" spans="1:7" ht="16.5">
      <c r="A69" s="138"/>
      <c r="B69" s="138"/>
      <c r="C69" s="368"/>
      <c r="D69" s="369"/>
      <c r="E69" s="138"/>
      <c r="F69" s="138"/>
      <c r="G69" s="148"/>
    </row>
    <row r="70" spans="1:7" ht="16.5">
      <c r="A70" s="138"/>
      <c r="B70" s="138"/>
      <c r="C70" s="368"/>
      <c r="D70" s="369"/>
      <c r="E70" s="138"/>
      <c r="F70" s="138"/>
      <c r="G70" s="148"/>
    </row>
    <row r="71" spans="1:7" ht="16.5">
      <c r="A71" s="138"/>
      <c r="B71" s="138"/>
      <c r="C71" s="368"/>
      <c r="D71" s="369"/>
      <c r="E71" s="138"/>
      <c r="F71" s="138"/>
      <c r="G71" s="148"/>
    </row>
    <row r="72" spans="1:7" ht="16.5">
      <c r="A72" s="138"/>
      <c r="B72" s="138"/>
      <c r="C72" s="368"/>
      <c r="D72" s="369"/>
      <c r="E72" s="138"/>
      <c r="F72" s="138"/>
      <c r="G72" s="148"/>
    </row>
    <row r="73" spans="1:7" ht="16.5">
      <c r="A73" s="138"/>
      <c r="B73" s="138"/>
      <c r="C73" s="368"/>
      <c r="D73" s="369"/>
      <c r="E73" s="138"/>
      <c r="F73" s="138"/>
      <c r="G73" s="148"/>
    </row>
    <row r="74" spans="1:7" ht="16.5">
      <c r="A74" s="138"/>
      <c r="B74" s="138"/>
      <c r="C74" s="368"/>
      <c r="D74" s="369"/>
      <c r="E74" s="138"/>
      <c r="F74" s="138"/>
      <c r="G74" s="148"/>
    </row>
    <row r="75" spans="1:7" ht="16.5">
      <c r="A75" s="138"/>
      <c r="B75" s="138"/>
      <c r="C75" s="368"/>
      <c r="D75" s="369"/>
      <c r="E75" s="138"/>
      <c r="F75" s="138"/>
      <c r="G75" s="148"/>
    </row>
    <row r="76" spans="1:7" ht="16.5">
      <c r="A76" s="138"/>
      <c r="B76" s="138"/>
      <c r="C76" s="368"/>
      <c r="D76" s="369"/>
      <c r="E76" s="138"/>
      <c r="F76" s="138"/>
      <c r="G76" s="148"/>
    </row>
    <row r="77" spans="1:7" ht="16.5">
      <c r="A77" s="138"/>
      <c r="B77" s="138"/>
      <c r="C77" s="368"/>
      <c r="D77" s="369"/>
      <c r="E77" s="138"/>
      <c r="F77" s="138"/>
      <c r="G77" s="148"/>
    </row>
    <row r="78" spans="1:7" ht="16.5">
      <c r="A78" s="138"/>
      <c r="B78" s="138"/>
      <c r="C78" s="368"/>
      <c r="D78" s="369"/>
      <c r="E78" s="138"/>
      <c r="F78" s="138"/>
      <c r="G78" s="148"/>
    </row>
    <row r="79" spans="1:7" ht="16.5">
      <c r="A79" s="138"/>
      <c r="B79" s="138"/>
      <c r="C79" s="368"/>
      <c r="D79" s="369"/>
      <c r="E79" s="138"/>
      <c r="F79" s="138"/>
      <c r="G79" s="148"/>
    </row>
    <row r="80" spans="1:7" ht="16.5">
      <c r="A80" s="138"/>
      <c r="B80" s="138"/>
      <c r="C80" s="368"/>
      <c r="D80" s="369"/>
      <c r="E80" s="138"/>
      <c r="F80" s="138"/>
      <c r="G80" s="148"/>
    </row>
    <row r="81" spans="1:7" ht="16.5">
      <c r="A81" s="138"/>
      <c r="B81" s="138"/>
      <c r="C81" s="368"/>
      <c r="D81" s="369"/>
      <c r="E81" s="138"/>
      <c r="F81" s="138"/>
      <c r="G81" s="148"/>
    </row>
    <row r="82" spans="1:7" ht="16.5">
      <c r="A82" s="138"/>
      <c r="B82" s="138"/>
      <c r="C82" s="368"/>
      <c r="D82" s="369"/>
      <c r="E82" s="138"/>
      <c r="F82" s="138"/>
      <c r="G82" s="148"/>
    </row>
    <row r="83" spans="1:7" ht="16.5">
      <c r="A83" s="138"/>
      <c r="B83" s="138"/>
      <c r="C83" s="368"/>
      <c r="D83" s="369"/>
      <c r="E83" s="138"/>
      <c r="F83" s="138"/>
      <c r="G83" s="148"/>
    </row>
    <row r="84" spans="1:7" ht="16.5">
      <c r="A84" s="138"/>
      <c r="B84" s="138"/>
      <c r="C84" s="368"/>
      <c r="D84" s="369"/>
      <c r="E84" s="138"/>
      <c r="F84" s="138"/>
      <c r="G84" s="148"/>
    </row>
    <row r="85" spans="1:7" ht="16.5">
      <c r="A85" s="138"/>
      <c r="B85" s="138"/>
      <c r="C85" s="368"/>
      <c r="D85" s="369"/>
      <c r="E85" s="138"/>
      <c r="F85" s="138"/>
      <c r="G85" s="148"/>
    </row>
    <row r="86" spans="1:7" ht="16.5">
      <c r="A86" s="138"/>
      <c r="B86" s="138"/>
      <c r="C86" s="368"/>
      <c r="D86" s="369"/>
      <c r="E86" s="138"/>
      <c r="F86" s="138"/>
      <c r="G86" s="148"/>
    </row>
    <row r="87" spans="1:7" ht="16.5">
      <c r="A87" s="138"/>
      <c r="B87" s="138"/>
      <c r="C87" s="368"/>
      <c r="D87" s="369"/>
      <c r="E87" s="138"/>
      <c r="F87" s="138"/>
      <c r="G87" s="148"/>
    </row>
    <row r="88" spans="1:7" ht="16.5">
      <c r="A88" s="138"/>
      <c r="B88" s="138"/>
      <c r="C88" s="368"/>
      <c r="D88" s="369"/>
      <c r="E88" s="138"/>
      <c r="F88" s="138"/>
      <c r="G88" s="148"/>
    </row>
    <row r="89" spans="1:7" ht="16.5">
      <c r="A89" s="138"/>
      <c r="B89" s="138"/>
      <c r="C89" s="368"/>
      <c r="D89" s="369"/>
      <c r="E89" s="138"/>
      <c r="F89" s="138"/>
      <c r="G89" s="148"/>
    </row>
    <row r="90" spans="1:7" ht="16.5">
      <c r="A90" s="138"/>
      <c r="B90" s="138"/>
      <c r="C90" s="368"/>
      <c r="D90" s="369"/>
      <c r="E90" s="138"/>
      <c r="F90" s="138"/>
      <c r="G90" s="148"/>
    </row>
    <row r="91" spans="1:7" ht="16.5">
      <c r="A91" s="138"/>
      <c r="B91" s="138"/>
      <c r="C91" s="368"/>
      <c r="D91" s="369"/>
      <c r="E91" s="138"/>
      <c r="F91" s="138"/>
      <c r="G91" s="148"/>
    </row>
    <row r="92" spans="1:7" ht="16.5">
      <c r="A92" s="138"/>
      <c r="B92" s="138"/>
      <c r="C92" s="368"/>
      <c r="D92" s="369"/>
      <c r="E92" s="138"/>
      <c r="F92" s="138"/>
      <c r="G92" s="148"/>
    </row>
    <row r="93" spans="1:7" ht="16.5">
      <c r="A93" s="138"/>
      <c r="B93" s="138"/>
      <c r="C93" s="368"/>
      <c r="D93" s="369"/>
      <c r="E93" s="138"/>
      <c r="F93" s="138"/>
      <c r="G93" s="148"/>
    </row>
    <row r="94" spans="1:7" ht="16.5">
      <c r="A94" s="138"/>
      <c r="B94" s="138"/>
      <c r="C94" s="368"/>
      <c r="D94" s="369"/>
      <c r="E94" s="138"/>
      <c r="F94" s="138"/>
      <c r="G94" s="148"/>
    </row>
    <row r="95" spans="1:7" ht="16.5">
      <c r="A95" s="138"/>
      <c r="B95" s="138"/>
      <c r="C95" s="368"/>
      <c r="D95" s="369"/>
      <c r="E95" s="138"/>
      <c r="F95" s="138"/>
      <c r="G95" s="148"/>
    </row>
    <row r="96" spans="1:7" ht="16.5">
      <c r="A96" s="138"/>
      <c r="B96" s="138"/>
      <c r="C96" s="368"/>
      <c r="D96" s="369"/>
      <c r="E96" s="138"/>
      <c r="F96" s="138"/>
      <c r="G96" s="148"/>
    </row>
    <row r="97" spans="1:7" ht="16.5">
      <c r="A97" s="138"/>
      <c r="B97" s="138"/>
      <c r="C97" s="368"/>
      <c r="D97" s="369"/>
      <c r="E97" s="138"/>
      <c r="F97" s="138"/>
      <c r="G97" s="148"/>
    </row>
    <row r="98" spans="1:7" ht="16.5">
      <c r="A98" s="138"/>
      <c r="B98" s="138"/>
      <c r="C98" s="368"/>
      <c r="D98" s="369"/>
      <c r="E98" s="138"/>
      <c r="F98" s="138"/>
      <c r="G98" s="148"/>
    </row>
    <row r="99" spans="1:7" ht="16.5">
      <c r="A99" s="138"/>
      <c r="B99" s="138"/>
      <c r="C99" s="368"/>
      <c r="D99" s="369"/>
      <c r="E99" s="138"/>
      <c r="F99" s="138"/>
      <c r="G99" s="148"/>
    </row>
    <row r="100" spans="1:7" ht="16.5">
      <c r="A100" s="138"/>
      <c r="B100" s="138"/>
      <c r="C100" s="368"/>
      <c r="D100" s="369"/>
      <c r="E100" s="138"/>
      <c r="F100" s="138"/>
      <c r="G100" s="148"/>
    </row>
    <row r="101" spans="1:7" ht="16.5">
      <c r="A101" s="138"/>
      <c r="B101" s="138"/>
      <c r="C101" s="368"/>
      <c r="D101" s="369"/>
      <c r="E101" s="138"/>
      <c r="F101" s="138"/>
      <c r="G101" s="148"/>
    </row>
    <row r="102" spans="1:7" ht="16.5">
      <c r="A102" s="138"/>
      <c r="B102" s="138"/>
      <c r="C102" s="368"/>
      <c r="D102" s="369"/>
      <c r="E102" s="138"/>
      <c r="F102" s="138"/>
      <c r="G102" s="148"/>
    </row>
    <row r="103" spans="1:7" ht="16.5">
      <c r="A103" s="138"/>
      <c r="B103" s="138"/>
      <c r="C103" s="368"/>
      <c r="D103" s="369"/>
      <c r="E103" s="138"/>
      <c r="F103" s="138"/>
      <c r="G103" s="148"/>
    </row>
    <row r="104" spans="1:7" ht="16.5">
      <c r="A104" s="138"/>
      <c r="B104" s="138"/>
      <c r="C104" s="368"/>
      <c r="D104" s="369"/>
      <c r="E104" s="138"/>
      <c r="F104" s="138"/>
      <c r="G104" s="148"/>
    </row>
    <row r="105" spans="1:7" ht="16.5">
      <c r="A105" s="138"/>
      <c r="B105" s="138"/>
      <c r="C105" s="368"/>
      <c r="D105" s="369"/>
      <c r="E105" s="138"/>
      <c r="F105" s="138"/>
      <c r="G105" s="148"/>
    </row>
    <row r="106" spans="1:7" ht="16.5">
      <c r="A106" s="138"/>
      <c r="B106" s="138"/>
      <c r="C106" s="368"/>
      <c r="D106" s="369"/>
      <c r="E106" s="138"/>
      <c r="F106" s="138"/>
      <c r="G106" s="148"/>
    </row>
    <row r="107" spans="1:7" ht="16.5">
      <c r="A107" s="138"/>
      <c r="B107" s="138"/>
      <c r="C107" s="368"/>
      <c r="D107" s="369"/>
      <c r="E107" s="138"/>
      <c r="F107" s="138"/>
      <c r="G107" s="148"/>
    </row>
    <row r="108" spans="1:7" ht="16.5">
      <c r="A108" s="138"/>
      <c r="B108" s="138"/>
      <c r="C108" s="368"/>
      <c r="D108" s="369"/>
      <c r="E108" s="138"/>
      <c r="F108" s="138"/>
      <c r="G108" s="148"/>
    </row>
    <row r="109" spans="1:7" ht="16.5">
      <c r="A109" s="138"/>
      <c r="B109" s="138"/>
      <c r="C109" s="368"/>
      <c r="D109" s="369"/>
      <c r="E109" s="138"/>
      <c r="F109" s="138"/>
      <c r="G109" s="148"/>
    </row>
    <row r="110" spans="1:7" ht="16.5">
      <c r="A110" s="138"/>
      <c r="B110" s="138"/>
      <c r="C110" s="368"/>
      <c r="D110" s="369"/>
      <c r="E110" s="138"/>
      <c r="F110" s="138"/>
      <c r="G110" s="148"/>
    </row>
    <row r="111" spans="1:7" ht="16.5">
      <c r="A111" s="138"/>
      <c r="B111" s="138"/>
      <c r="C111" s="368"/>
      <c r="D111" s="369"/>
      <c r="E111" s="138"/>
      <c r="F111" s="138"/>
      <c r="G111" s="148"/>
    </row>
    <row r="112" spans="1:7" ht="16.5">
      <c r="A112" s="138"/>
      <c r="B112" s="138"/>
      <c r="C112" s="368"/>
      <c r="D112" s="369"/>
      <c r="E112" s="138"/>
      <c r="F112" s="138"/>
      <c r="G112" s="148"/>
    </row>
    <row r="113" spans="1:7" ht="16.5">
      <c r="A113" s="138"/>
      <c r="B113" s="138"/>
      <c r="C113" s="368"/>
      <c r="D113" s="369"/>
      <c r="E113" s="138"/>
      <c r="F113" s="138"/>
      <c r="G113" s="148"/>
    </row>
    <row r="114" spans="1:7" ht="16.5">
      <c r="A114" s="138"/>
      <c r="B114" s="138"/>
      <c r="C114" s="368"/>
      <c r="D114" s="369"/>
      <c r="E114" s="138"/>
      <c r="F114" s="138"/>
      <c r="G114" s="148"/>
    </row>
    <row r="115" spans="1:7" ht="16.5">
      <c r="A115" s="138"/>
      <c r="B115" s="138"/>
      <c r="C115" s="368"/>
      <c r="D115" s="369"/>
      <c r="E115" s="138"/>
      <c r="F115" s="138"/>
      <c r="G115" s="148"/>
    </row>
    <row r="116" spans="3:4" ht="15">
      <c r="C116" s="361"/>
      <c r="D116" s="381"/>
    </row>
    <row r="117" spans="3:4" ht="15">
      <c r="C117" s="361"/>
      <c r="D117" s="381"/>
    </row>
    <row r="118" spans="3:4" ht="15">
      <c r="C118" s="361"/>
      <c r="D118" s="381"/>
    </row>
    <row r="119" spans="3:4" ht="15">
      <c r="C119" s="361"/>
      <c r="D119" s="381"/>
    </row>
    <row r="120" spans="3:4" ht="15">
      <c r="C120" s="361"/>
      <c r="D120" s="381"/>
    </row>
    <row r="121" spans="3:4" ht="15">
      <c r="C121" s="361"/>
      <c r="D121" s="381"/>
    </row>
    <row r="122" spans="3:4" ht="15">
      <c r="C122" s="361"/>
      <c r="D122" s="381"/>
    </row>
    <row r="123" spans="3:4" ht="15">
      <c r="C123" s="361"/>
      <c r="D123" s="381"/>
    </row>
    <row r="124" spans="3:4" ht="15">
      <c r="C124" s="361"/>
      <c r="D124" s="381"/>
    </row>
    <row r="125" spans="3:4" ht="15">
      <c r="C125" s="361"/>
      <c r="D125" s="381"/>
    </row>
    <row r="126" spans="3:4" ht="15">
      <c r="C126" s="361"/>
      <c r="D126" s="381"/>
    </row>
    <row r="127" spans="3:4" ht="15">
      <c r="C127" s="361"/>
      <c r="D127" s="381"/>
    </row>
    <row r="128" spans="3:4" ht="15">
      <c r="C128" s="361"/>
      <c r="D128" s="381"/>
    </row>
    <row r="129" spans="3:4" ht="15">
      <c r="C129" s="361"/>
      <c r="D129" s="381"/>
    </row>
    <row r="130" spans="3:4" ht="15">
      <c r="C130" s="361"/>
      <c r="D130" s="381"/>
    </row>
    <row r="131" spans="3:4" ht="15">
      <c r="C131" s="361"/>
      <c r="D131" s="381"/>
    </row>
    <row r="132" spans="3:4" ht="15">
      <c r="C132" s="361"/>
      <c r="D132" s="381"/>
    </row>
    <row r="133" spans="3:4" ht="15">
      <c r="C133" s="361"/>
      <c r="D133" s="381"/>
    </row>
    <row r="134" spans="3:4" ht="15">
      <c r="C134" s="361"/>
      <c r="D134" s="381"/>
    </row>
    <row r="135" spans="3:4" ht="15">
      <c r="C135" s="361"/>
      <c r="D135" s="381"/>
    </row>
    <row r="136" spans="3:4" ht="15">
      <c r="C136" s="361"/>
      <c r="D136" s="381"/>
    </row>
    <row r="137" spans="3:4" ht="15">
      <c r="C137" s="361"/>
      <c r="D137" s="381"/>
    </row>
    <row r="138" spans="3:4" ht="15">
      <c r="C138" s="361"/>
      <c r="D138" s="381"/>
    </row>
    <row r="139" spans="3:4" ht="15">
      <c r="C139" s="361"/>
      <c r="D139" s="381"/>
    </row>
    <row r="140" spans="3:4" ht="15">
      <c r="C140" s="361"/>
      <c r="D140" s="381"/>
    </row>
    <row r="141" spans="3:4" ht="15">
      <c r="C141" s="361"/>
      <c r="D141" s="381"/>
    </row>
    <row r="142" spans="3:4" ht="15">
      <c r="C142" s="361"/>
      <c r="D142" s="381"/>
    </row>
    <row r="143" spans="3:4" ht="15">
      <c r="C143" s="361"/>
      <c r="D143" s="381"/>
    </row>
    <row r="144" spans="3:4" ht="15">
      <c r="C144" s="361"/>
      <c r="D144" s="381"/>
    </row>
    <row r="145" spans="3:4" ht="15">
      <c r="C145" s="361"/>
      <c r="D145" s="381"/>
    </row>
    <row r="146" spans="3:4" ht="15">
      <c r="C146" s="361"/>
      <c r="D146" s="381"/>
    </row>
    <row r="147" spans="3:4" ht="15">
      <c r="C147" s="361"/>
      <c r="D147" s="381"/>
    </row>
    <row r="148" spans="3:4" ht="15">
      <c r="C148" s="361"/>
      <c r="D148" s="381"/>
    </row>
    <row r="149" spans="3:4" ht="15">
      <c r="C149" s="361"/>
      <c r="D149" s="381"/>
    </row>
    <row r="150" spans="3:4" ht="15">
      <c r="C150" s="361"/>
      <c r="D150" s="381"/>
    </row>
    <row r="151" spans="3:4" ht="15">
      <c r="C151" s="361"/>
      <c r="D151" s="381"/>
    </row>
    <row r="152" spans="3:4" ht="15">
      <c r="C152" s="361"/>
      <c r="D152" s="381"/>
    </row>
    <row r="153" spans="3:4" ht="15">
      <c r="C153" s="361"/>
      <c r="D153" s="381"/>
    </row>
    <row r="154" spans="3:4" ht="15">
      <c r="C154" s="361"/>
      <c r="D154" s="381"/>
    </row>
    <row r="155" spans="3:4" ht="15">
      <c r="C155" s="361"/>
      <c r="D155" s="381"/>
    </row>
    <row r="156" spans="3:4" ht="15">
      <c r="C156" s="361"/>
      <c r="D156" s="381"/>
    </row>
    <row r="157" spans="3:4" ht="15">
      <c r="C157" s="361"/>
      <c r="D157" s="381"/>
    </row>
    <row r="158" spans="3:4" ht="15">
      <c r="C158" s="361"/>
      <c r="D158" s="381"/>
    </row>
    <row r="159" spans="3:4" ht="15">
      <c r="C159" s="361"/>
      <c r="D159" s="381"/>
    </row>
    <row r="160" spans="3:4" ht="15">
      <c r="C160" s="361"/>
      <c r="D160" s="381"/>
    </row>
    <row r="161" spans="3:4" ht="15">
      <c r="C161" s="361"/>
      <c r="D161" s="381"/>
    </row>
    <row r="162" spans="3:4" ht="15">
      <c r="C162" s="361"/>
      <c r="D162" s="381"/>
    </row>
    <row r="163" spans="3:4" ht="15">
      <c r="C163" s="361"/>
      <c r="D163" s="381"/>
    </row>
    <row r="164" spans="3:4" ht="15">
      <c r="C164" s="361"/>
      <c r="D164" s="381"/>
    </row>
    <row r="165" spans="3:4" ht="15">
      <c r="C165" s="361"/>
      <c r="D165" s="381"/>
    </row>
    <row r="166" spans="3:4" ht="15">
      <c r="C166" s="361"/>
      <c r="D166" s="381"/>
    </row>
    <row r="167" spans="3:4" ht="15">
      <c r="C167" s="361"/>
      <c r="D167" s="381"/>
    </row>
    <row r="168" spans="3:4" ht="15">
      <c r="C168" s="361"/>
      <c r="D168" s="381"/>
    </row>
    <row r="169" spans="3:4" ht="15">
      <c r="C169" s="361"/>
      <c r="D169" s="381"/>
    </row>
    <row r="170" spans="3:4" ht="15">
      <c r="C170" s="361"/>
      <c r="D170" s="381"/>
    </row>
    <row r="171" spans="3:4" ht="15">
      <c r="C171" s="361"/>
      <c r="D171" s="381"/>
    </row>
    <row r="172" spans="3:4" ht="15">
      <c r="C172" s="361"/>
      <c r="D172" s="381"/>
    </row>
    <row r="173" spans="3:4" ht="15">
      <c r="C173" s="361"/>
      <c r="D173" s="381"/>
    </row>
    <row r="174" spans="3:4" ht="15">
      <c r="C174" s="361"/>
      <c r="D174" s="381"/>
    </row>
    <row r="175" spans="3:4" ht="15">
      <c r="C175" s="361"/>
      <c r="D175" s="381"/>
    </row>
    <row r="176" spans="3:4" ht="15">
      <c r="C176" s="361"/>
      <c r="D176" s="381"/>
    </row>
    <row r="177" spans="3:4" ht="15">
      <c r="C177" s="361"/>
      <c r="D177" s="381"/>
    </row>
    <row r="178" spans="3:4" ht="15">
      <c r="C178" s="361"/>
      <c r="D178" s="381"/>
    </row>
    <row r="179" spans="3:4" ht="15">
      <c r="C179" s="361"/>
      <c r="D179" s="381"/>
    </row>
    <row r="180" spans="3:4" ht="15">
      <c r="C180" s="361"/>
      <c r="D180" s="381"/>
    </row>
    <row r="181" spans="3:4" ht="15">
      <c r="C181" s="361"/>
      <c r="D181" s="381"/>
    </row>
    <row r="182" spans="3:4" ht="15">
      <c r="C182" s="361"/>
      <c r="D182" s="381"/>
    </row>
    <row r="183" spans="3:4" ht="15">
      <c r="C183" s="361"/>
      <c r="D183" s="381"/>
    </row>
    <row r="184" spans="3:4" ht="15">
      <c r="C184" s="361"/>
      <c r="D184" s="381"/>
    </row>
    <row r="185" spans="3:4" ht="15">
      <c r="C185" s="361"/>
      <c r="D185" s="381"/>
    </row>
    <row r="186" spans="3:4" ht="15">
      <c r="C186" s="361"/>
      <c r="D186" s="381"/>
    </row>
    <row r="187" spans="3:4" ht="15">
      <c r="C187" s="361"/>
      <c r="D187" s="381"/>
    </row>
    <row r="188" spans="3:4" ht="15">
      <c r="C188" s="361"/>
      <c r="D188" s="381"/>
    </row>
    <row r="189" spans="3:4" ht="15">
      <c r="C189" s="361"/>
      <c r="D189" s="381"/>
    </row>
    <row r="190" spans="3:4" ht="15">
      <c r="C190" s="361"/>
      <c r="D190" s="381"/>
    </row>
    <row r="191" spans="3:4" ht="15">
      <c r="C191" s="361"/>
      <c r="D191" s="381"/>
    </row>
    <row r="192" spans="3:4" ht="15">
      <c r="C192" s="361"/>
      <c r="D192" s="381"/>
    </row>
    <row r="193" spans="3:4" ht="15">
      <c r="C193" s="361"/>
      <c r="D193" s="381"/>
    </row>
    <row r="194" spans="3:4" ht="15">
      <c r="C194" s="361"/>
      <c r="D194" s="381"/>
    </row>
    <row r="195" spans="3:4" ht="15">
      <c r="C195" s="361"/>
      <c r="D195" s="381"/>
    </row>
    <row r="196" spans="3:4" ht="15">
      <c r="C196" s="361"/>
      <c r="D196" s="381"/>
    </row>
    <row r="197" spans="3:4" ht="15">
      <c r="C197" s="361"/>
      <c r="D197" s="381"/>
    </row>
    <row r="198" spans="3:4" ht="15">
      <c r="C198" s="361"/>
      <c r="D198" s="381"/>
    </row>
    <row r="199" spans="3:4" ht="15">
      <c r="C199" s="361"/>
      <c r="D199" s="381"/>
    </row>
    <row r="200" spans="3:4" ht="15">
      <c r="C200" s="361"/>
      <c r="D200" s="381"/>
    </row>
    <row r="201" spans="3:4" ht="15">
      <c r="C201" s="361"/>
      <c r="D201" s="381"/>
    </row>
    <row r="202" spans="3:4" ht="15">
      <c r="C202" s="361"/>
      <c r="D202" s="381"/>
    </row>
    <row r="203" spans="3:4" ht="15">
      <c r="C203" s="361"/>
      <c r="D203" s="381"/>
    </row>
    <row r="204" spans="3:4" ht="15">
      <c r="C204" s="361"/>
      <c r="D204" s="381"/>
    </row>
    <row r="205" spans="3:4" ht="15">
      <c r="C205" s="361"/>
      <c r="D205" s="381"/>
    </row>
    <row r="206" ht="15">
      <c r="D206" s="381"/>
    </row>
    <row r="207" ht="15">
      <c r="D207" s="381"/>
    </row>
  </sheetData>
  <sheetProtection/>
  <mergeCells count="10">
    <mergeCell ref="C22:C24"/>
    <mergeCell ref="D22:D24"/>
    <mergeCell ref="E22:E23"/>
    <mergeCell ref="G22:G23"/>
    <mergeCell ref="E4:G4"/>
    <mergeCell ref="C5:C7"/>
    <mergeCell ref="D5:D7"/>
    <mergeCell ref="E5:E6"/>
    <mergeCell ref="G5:G6"/>
    <mergeCell ref="E21:G21"/>
  </mergeCells>
  <printOptions horizontalCentered="1"/>
  <pageMargins left="0.4330708661417323" right="0.4330708661417323" top="0.7480314960629921" bottom="0.7480314960629921" header="0.31496062992125984" footer="0.31496062992125984"/>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1:G112"/>
  <sheetViews>
    <sheetView zoomScaleSheetLayoutView="115" zoomScalePageLayoutView="0" workbookViewId="0" topLeftCell="A1">
      <selection activeCell="G17" sqref="G17"/>
    </sheetView>
  </sheetViews>
  <sheetFormatPr defaultColWidth="9.140625" defaultRowHeight="15"/>
  <cols>
    <col min="1" max="1" width="17.00390625" style="196" customWidth="1"/>
    <col min="2" max="2" width="1.8515625" style="198" customWidth="1"/>
    <col min="3" max="3" width="13.140625" style="196" customWidth="1"/>
    <col min="4" max="4" width="26.28125" style="196" customWidth="1"/>
    <col min="5" max="5" width="18.8515625" style="198" bestFit="1" customWidth="1"/>
    <col min="6" max="6" width="1.7109375" style="198" customWidth="1"/>
    <col min="7" max="7" width="16.8515625" style="198" customWidth="1"/>
    <col min="8" max="16384" width="9.140625" style="196" customWidth="1"/>
  </cols>
  <sheetData>
    <row r="1" ht="15">
      <c r="G1" s="365" t="s">
        <v>819</v>
      </c>
    </row>
    <row r="2" spans="1:7" ht="16.5">
      <c r="A2" s="136" t="s">
        <v>1102</v>
      </c>
      <c r="B2" s="163"/>
      <c r="C2" s="136"/>
      <c r="D2" s="136"/>
      <c r="E2" s="163"/>
      <c r="F2" s="163"/>
      <c r="G2" s="163"/>
    </row>
    <row r="3" spans="1:7" ht="16.5">
      <c r="A3" s="136"/>
      <c r="B3" s="163"/>
      <c r="C3" s="136"/>
      <c r="D3" s="136"/>
      <c r="E3" s="163"/>
      <c r="F3" s="163"/>
      <c r="G3" s="163"/>
    </row>
    <row r="4" spans="1:7" ht="16.5">
      <c r="A4" s="398" t="s">
        <v>956</v>
      </c>
      <c r="B4" s="163"/>
      <c r="C4" s="136"/>
      <c r="D4" s="136"/>
      <c r="E4" s="163"/>
      <c r="F4" s="163"/>
      <c r="G4" s="163"/>
    </row>
    <row r="5" spans="1:7" ht="16.5">
      <c r="A5" s="398"/>
      <c r="B5" s="398"/>
      <c r="C5" s="136"/>
      <c r="D5" s="136"/>
      <c r="E5" s="422" t="s">
        <v>852</v>
      </c>
      <c r="F5" s="422"/>
      <c r="G5" s="422"/>
    </row>
    <row r="6" spans="1:7" ht="49.5">
      <c r="A6" s="322" t="s">
        <v>1018</v>
      </c>
      <c r="B6" s="163"/>
      <c r="C6" s="468" t="s">
        <v>1061</v>
      </c>
      <c r="D6" s="422" t="s">
        <v>1062</v>
      </c>
      <c r="E6" s="422">
        <v>2020</v>
      </c>
      <c r="F6" s="163"/>
      <c r="G6" s="422">
        <v>2019</v>
      </c>
    </row>
    <row r="7" spans="1:7" ht="16.5">
      <c r="A7" s="323">
        <v>2020</v>
      </c>
      <c r="B7" s="323"/>
      <c r="C7" s="468"/>
      <c r="D7" s="422"/>
      <c r="E7" s="422"/>
      <c r="F7" s="323"/>
      <c r="G7" s="422"/>
    </row>
    <row r="8" spans="1:7" ht="16.5">
      <c r="A8" s="323" t="s">
        <v>853</v>
      </c>
      <c r="B8" s="323"/>
      <c r="C8" s="468"/>
      <c r="D8" s="422"/>
      <c r="E8" s="323" t="s">
        <v>853</v>
      </c>
      <c r="F8" s="323"/>
      <c r="G8" s="323" t="s">
        <v>853</v>
      </c>
    </row>
    <row r="9" spans="1:7" ht="16.5">
      <c r="A9" s="138"/>
      <c r="B9" s="179"/>
      <c r="C9" s="138"/>
      <c r="D9" s="138"/>
      <c r="E9" s="179"/>
      <c r="F9" s="179"/>
      <c r="G9" s="179"/>
    </row>
    <row r="10" spans="1:7" ht="16.5">
      <c r="A10" s="149"/>
      <c r="B10" s="141"/>
      <c r="C10" s="368">
        <v>2001</v>
      </c>
      <c r="D10" s="366" t="s">
        <v>1103</v>
      </c>
      <c r="E10" s="141"/>
      <c r="F10" s="141"/>
      <c r="G10" s="141"/>
    </row>
    <row r="11" spans="1:7" ht="33">
      <c r="A11" s="149"/>
      <c r="B11" s="141"/>
      <c r="C11" s="368">
        <v>2002</v>
      </c>
      <c r="D11" s="366" t="s">
        <v>1104</v>
      </c>
      <c r="E11" s="141"/>
      <c r="F11" s="141"/>
      <c r="G11" s="141"/>
    </row>
    <row r="12" spans="1:7" ht="33">
      <c r="A12" s="370"/>
      <c r="B12" s="141"/>
      <c r="C12" s="368">
        <v>2004</v>
      </c>
      <c r="D12" s="369" t="s">
        <v>1105</v>
      </c>
      <c r="E12" s="141"/>
      <c r="F12" s="141"/>
      <c r="G12" s="141"/>
    </row>
    <row r="13" spans="1:7" s="376" customFormat="1" ht="17.25" thickBot="1">
      <c r="A13" s="145"/>
      <c r="B13" s="380"/>
      <c r="C13" s="163"/>
      <c r="D13" s="373" t="s">
        <v>892</v>
      </c>
      <c r="E13" s="145"/>
      <c r="F13" s="380"/>
      <c r="G13" s="145"/>
    </row>
    <row r="14" spans="1:7" ht="17.25" thickTop="1">
      <c r="A14" s="138"/>
      <c r="B14" s="141"/>
      <c r="C14" s="148"/>
      <c r="D14" s="369"/>
      <c r="E14" s="141"/>
      <c r="F14" s="141"/>
      <c r="G14" s="141"/>
    </row>
    <row r="15" spans="1:7" ht="16.5">
      <c r="A15" s="138"/>
      <c r="B15" s="141"/>
      <c r="C15" s="148"/>
      <c r="D15" s="369"/>
      <c r="E15" s="141"/>
      <c r="F15" s="141"/>
      <c r="G15" s="141"/>
    </row>
    <row r="16" spans="1:7" ht="16.5">
      <c r="A16" s="138"/>
      <c r="B16" s="141"/>
      <c r="C16" s="148"/>
      <c r="D16" s="369"/>
      <c r="E16" s="141"/>
      <c r="F16" s="141"/>
      <c r="G16" s="141"/>
    </row>
    <row r="17" spans="1:7" ht="16.5">
      <c r="A17" s="136" t="s">
        <v>1106</v>
      </c>
      <c r="B17" s="141"/>
      <c r="C17" s="148"/>
      <c r="D17" s="399"/>
      <c r="E17" s="141"/>
      <c r="F17" s="141"/>
      <c r="G17" s="141"/>
    </row>
    <row r="18" spans="1:7" ht="16.5">
      <c r="A18" s="136"/>
      <c r="B18" s="141"/>
      <c r="C18" s="148"/>
      <c r="D18" s="399"/>
      <c r="E18" s="141"/>
      <c r="F18" s="141"/>
      <c r="G18" s="141"/>
    </row>
    <row r="19" spans="1:7" ht="49.5">
      <c r="A19" s="322" t="s">
        <v>1018</v>
      </c>
      <c r="B19" s="163"/>
      <c r="C19" s="468" t="s">
        <v>1061</v>
      </c>
      <c r="D19" s="422" t="s">
        <v>1062</v>
      </c>
      <c r="E19" s="422">
        <v>2020</v>
      </c>
      <c r="F19" s="163"/>
      <c r="G19" s="422">
        <v>2019</v>
      </c>
    </row>
    <row r="20" spans="1:7" ht="16.5">
      <c r="A20" s="323">
        <v>2020</v>
      </c>
      <c r="B20" s="323"/>
      <c r="C20" s="468"/>
      <c r="D20" s="422"/>
      <c r="E20" s="422"/>
      <c r="F20" s="323"/>
      <c r="G20" s="422"/>
    </row>
    <row r="21" spans="1:7" ht="16.5">
      <c r="A21" s="323" t="s">
        <v>853</v>
      </c>
      <c r="B21" s="323"/>
      <c r="C21" s="468"/>
      <c r="D21" s="422"/>
      <c r="E21" s="323" t="s">
        <v>853</v>
      </c>
      <c r="F21" s="323"/>
      <c r="G21" s="323" t="s">
        <v>853</v>
      </c>
    </row>
    <row r="22" spans="1:7" ht="16.5">
      <c r="A22" s="136"/>
      <c r="B22" s="141"/>
      <c r="C22" s="148"/>
      <c r="D22" s="399"/>
      <c r="E22" s="141"/>
      <c r="F22" s="141"/>
      <c r="G22" s="141"/>
    </row>
    <row r="23" spans="1:7" ht="16.5">
      <c r="A23" s="141"/>
      <c r="B23" s="141"/>
      <c r="C23" s="368">
        <v>2101</v>
      </c>
      <c r="D23" s="369" t="s">
        <v>1079</v>
      </c>
      <c r="E23" s="141"/>
      <c r="F23" s="141"/>
      <c r="G23" s="141"/>
    </row>
    <row r="24" spans="1:7" ht="33">
      <c r="A24" s="141"/>
      <c r="B24" s="141"/>
      <c r="C24" s="368">
        <v>2102</v>
      </c>
      <c r="D24" s="369" t="s">
        <v>1107</v>
      </c>
      <c r="E24" s="141"/>
      <c r="F24" s="141"/>
      <c r="G24" s="141"/>
    </row>
    <row r="25" spans="1:7" ht="33">
      <c r="A25" s="141"/>
      <c r="B25" s="141"/>
      <c r="C25" s="368">
        <v>2103</v>
      </c>
      <c r="D25" s="366" t="s">
        <v>1104</v>
      </c>
      <c r="E25" s="141"/>
      <c r="F25" s="141"/>
      <c r="G25" s="141"/>
    </row>
    <row r="26" spans="1:7" ht="16.5">
      <c r="A26" s="141"/>
      <c r="B26" s="141"/>
      <c r="C26" s="368">
        <v>2104</v>
      </c>
      <c r="D26" s="366" t="s">
        <v>1081</v>
      </c>
      <c r="E26" s="141"/>
      <c r="F26" s="141"/>
      <c r="G26" s="141"/>
    </row>
    <row r="27" spans="1:7" ht="16.5" customHeight="1">
      <c r="A27" s="141"/>
      <c r="B27" s="141"/>
      <c r="C27" s="368">
        <v>2105</v>
      </c>
      <c r="D27" s="366" t="s">
        <v>1108</v>
      </c>
      <c r="E27" s="141"/>
      <c r="F27" s="141"/>
      <c r="G27" s="141"/>
    </row>
    <row r="28" spans="1:7" ht="16.5">
      <c r="A28" s="141"/>
      <c r="B28" s="141"/>
      <c r="C28" s="368">
        <v>2106</v>
      </c>
      <c r="D28" s="369" t="s">
        <v>1109</v>
      </c>
      <c r="E28" s="141"/>
      <c r="F28" s="141"/>
      <c r="G28" s="141"/>
    </row>
    <row r="29" spans="1:7" ht="33">
      <c r="A29" s="141"/>
      <c r="B29" s="141"/>
      <c r="C29" s="368">
        <v>2108</v>
      </c>
      <c r="D29" s="369" t="s">
        <v>1110</v>
      </c>
      <c r="E29" s="141"/>
      <c r="F29" s="141"/>
      <c r="G29" s="141"/>
    </row>
    <row r="30" spans="1:7" s="376" customFormat="1" ht="17.25" thickBot="1">
      <c r="A30" s="145"/>
      <c r="B30" s="380"/>
      <c r="C30" s="323"/>
      <c r="D30" s="373" t="s">
        <v>892</v>
      </c>
      <c r="E30" s="145"/>
      <c r="F30" s="380"/>
      <c r="G30" s="145"/>
    </row>
    <row r="31" spans="1:7" s="376" customFormat="1" ht="17.25" thickTop="1">
      <c r="A31" s="400"/>
      <c r="B31" s="380"/>
      <c r="C31" s="323"/>
      <c r="D31" s="373"/>
      <c r="E31" s="400"/>
      <c r="F31" s="380"/>
      <c r="G31" s="400"/>
    </row>
    <row r="32" spans="1:7" s="376" customFormat="1" ht="16.5">
      <c r="A32" s="400"/>
      <c r="B32" s="380"/>
      <c r="C32" s="323"/>
      <c r="D32" s="373"/>
      <c r="E32" s="400"/>
      <c r="F32" s="380"/>
      <c r="G32" s="400"/>
    </row>
    <row r="33" spans="1:7" ht="16.5">
      <c r="A33" s="138"/>
      <c r="B33" s="141"/>
      <c r="C33" s="368"/>
      <c r="D33" s="369"/>
      <c r="E33" s="141"/>
      <c r="F33" s="141"/>
      <c r="G33" s="141"/>
    </row>
    <row r="34" spans="1:7" ht="16.5">
      <c r="A34" s="380" t="s">
        <v>1111</v>
      </c>
      <c r="B34" s="149"/>
      <c r="C34" s="368"/>
      <c r="D34" s="399"/>
      <c r="E34" s="149"/>
      <c r="F34" s="149"/>
      <c r="G34" s="149"/>
    </row>
    <row r="35" spans="1:7" ht="16.5">
      <c r="A35" s="380"/>
      <c r="B35" s="149"/>
      <c r="C35" s="368"/>
      <c r="D35" s="399"/>
      <c r="E35" s="149"/>
      <c r="F35" s="149"/>
      <c r="G35" s="149"/>
    </row>
    <row r="36" spans="1:7" ht="49.5">
      <c r="A36" s="322" t="s">
        <v>1018</v>
      </c>
      <c r="B36" s="163"/>
      <c r="C36" s="468" t="s">
        <v>1061</v>
      </c>
      <c r="D36" s="422" t="s">
        <v>1062</v>
      </c>
      <c r="E36" s="422">
        <v>2020</v>
      </c>
      <c r="F36" s="163"/>
      <c r="G36" s="422">
        <v>2019</v>
      </c>
    </row>
    <row r="37" spans="1:7" ht="16.5">
      <c r="A37" s="323">
        <v>2020</v>
      </c>
      <c r="B37" s="323"/>
      <c r="C37" s="468"/>
      <c r="D37" s="422"/>
      <c r="E37" s="422"/>
      <c r="F37" s="323"/>
      <c r="G37" s="422"/>
    </row>
    <row r="38" spans="1:7" ht="16.5">
      <c r="A38" s="323" t="s">
        <v>853</v>
      </c>
      <c r="B38" s="323"/>
      <c r="C38" s="468"/>
      <c r="D38" s="422"/>
      <c r="E38" s="323" t="s">
        <v>853</v>
      </c>
      <c r="F38" s="323"/>
      <c r="G38" s="323" t="s">
        <v>853</v>
      </c>
    </row>
    <row r="39" spans="1:7" ht="16.5">
      <c r="A39" s="141"/>
      <c r="B39" s="149"/>
      <c r="C39" s="368">
        <v>2401</v>
      </c>
      <c r="D39" s="369" t="s">
        <v>1112</v>
      </c>
      <c r="E39" s="149"/>
      <c r="F39" s="149"/>
      <c r="G39" s="149"/>
    </row>
    <row r="40" spans="1:7" ht="17.25" thickBot="1">
      <c r="A40" s="145"/>
      <c r="B40" s="149"/>
      <c r="C40" s="368"/>
      <c r="D40" s="373" t="s">
        <v>892</v>
      </c>
      <c r="E40" s="375"/>
      <c r="F40" s="149"/>
      <c r="G40" s="375"/>
    </row>
    <row r="41" spans="1:7" ht="17.25" thickTop="1">
      <c r="A41" s="141"/>
      <c r="B41" s="149"/>
      <c r="C41" s="368"/>
      <c r="D41" s="369"/>
      <c r="E41" s="149"/>
      <c r="F41" s="149"/>
      <c r="G41" s="149"/>
    </row>
    <row r="42" spans="1:7" ht="16.5">
      <c r="A42" s="141"/>
      <c r="B42" s="149"/>
      <c r="C42" s="368"/>
      <c r="D42" s="369"/>
      <c r="E42" s="149"/>
      <c r="F42" s="149"/>
      <c r="G42" s="149"/>
    </row>
    <row r="43" spans="1:7" ht="16.5">
      <c r="A43" s="380" t="s">
        <v>1113</v>
      </c>
      <c r="B43" s="149"/>
      <c r="C43" s="368"/>
      <c r="D43" s="399"/>
      <c r="E43" s="149"/>
      <c r="F43" s="149"/>
      <c r="G43" s="149"/>
    </row>
    <row r="44" spans="1:7" ht="16.5">
      <c r="A44" s="380"/>
      <c r="B44" s="149"/>
      <c r="C44" s="368"/>
      <c r="D44" s="399"/>
      <c r="E44" s="149"/>
      <c r="F44" s="149"/>
      <c r="G44" s="149"/>
    </row>
    <row r="45" spans="1:7" ht="16.5">
      <c r="A45" s="398"/>
      <c r="B45" s="398"/>
      <c r="C45" s="136"/>
      <c r="D45" s="136"/>
      <c r="E45" s="422" t="s">
        <v>852</v>
      </c>
      <c r="F45" s="422"/>
      <c r="G45" s="422"/>
    </row>
    <row r="46" spans="1:7" ht="49.5">
      <c r="A46" s="322" t="s">
        <v>1018</v>
      </c>
      <c r="B46" s="163"/>
      <c r="C46" s="468" t="s">
        <v>1061</v>
      </c>
      <c r="D46" s="422" t="s">
        <v>1062</v>
      </c>
      <c r="E46" s="422">
        <v>2020</v>
      </c>
      <c r="F46" s="163"/>
      <c r="G46" s="422">
        <v>2019</v>
      </c>
    </row>
    <row r="47" spans="1:7" ht="16.5">
      <c r="A47" s="323">
        <v>2020</v>
      </c>
      <c r="B47" s="323"/>
      <c r="C47" s="468"/>
      <c r="D47" s="422"/>
      <c r="E47" s="422"/>
      <c r="F47" s="323"/>
      <c r="G47" s="422"/>
    </row>
    <row r="48" spans="1:7" ht="16.5">
      <c r="A48" s="323" t="s">
        <v>853</v>
      </c>
      <c r="B48" s="323"/>
      <c r="C48" s="468"/>
      <c r="D48" s="422"/>
      <c r="E48" s="323" t="s">
        <v>853</v>
      </c>
      <c r="F48" s="323"/>
      <c r="G48" s="323" t="s">
        <v>853</v>
      </c>
    </row>
    <row r="49" spans="1:7" ht="16.5">
      <c r="A49" s="141"/>
      <c r="B49" s="149"/>
      <c r="C49" s="368">
        <v>2502</v>
      </c>
      <c r="D49" s="369" t="s">
        <v>1114</v>
      </c>
      <c r="E49" s="149"/>
      <c r="F49" s="149"/>
      <c r="G49" s="149"/>
    </row>
    <row r="50" spans="1:7" ht="33">
      <c r="A50" s="141"/>
      <c r="B50" s="149"/>
      <c r="C50" s="368">
        <v>2506</v>
      </c>
      <c r="D50" s="369" t="s">
        <v>1115</v>
      </c>
      <c r="E50" s="149"/>
      <c r="F50" s="149"/>
      <c r="G50" s="370"/>
    </row>
    <row r="51" spans="1:7" ht="16.5">
      <c r="A51" s="141"/>
      <c r="B51" s="149"/>
      <c r="C51" s="368">
        <v>2509</v>
      </c>
      <c r="D51" s="369" t="s">
        <v>1075</v>
      </c>
      <c r="E51" s="149"/>
      <c r="F51" s="149"/>
      <c r="G51" s="370"/>
    </row>
    <row r="52" spans="1:7" ht="17.25" thickBot="1">
      <c r="A52" s="145"/>
      <c r="B52" s="149"/>
      <c r="C52" s="368"/>
      <c r="D52" s="373" t="s">
        <v>892</v>
      </c>
      <c r="E52" s="375"/>
      <c r="F52" s="149"/>
      <c r="G52" s="375"/>
    </row>
    <row r="53" spans="1:7" ht="17.25" thickTop="1">
      <c r="A53" s="138"/>
      <c r="B53" s="149"/>
      <c r="C53" s="368"/>
      <c r="D53" s="369"/>
      <c r="E53" s="149"/>
      <c r="F53" s="149"/>
      <c r="G53" s="149"/>
    </row>
    <row r="54" spans="1:7" ht="16.5">
      <c r="A54" s="138"/>
      <c r="B54" s="141"/>
      <c r="C54" s="368"/>
      <c r="D54" s="369"/>
      <c r="E54" s="141"/>
      <c r="F54" s="141"/>
      <c r="G54" s="141"/>
    </row>
    <row r="55" spans="1:7" ht="16.5">
      <c r="A55" s="138"/>
      <c r="B55" s="141"/>
      <c r="C55" s="368"/>
      <c r="D55" s="369"/>
      <c r="E55" s="141"/>
      <c r="F55" s="141"/>
      <c r="G55" s="141"/>
    </row>
    <row r="56" spans="1:7" ht="16.5">
      <c r="A56" s="138"/>
      <c r="B56" s="141"/>
      <c r="C56" s="368"/>
      <c r="D56" s="369"/>
      <c r="E56" s="141"/>
      <c r="F56" s="141"/>
      <c r="G56" s="141"/>
    </row>
    <row r="57" spans="1:7" ht="16.5">
      <c r="A57" s="138"/>
      <c r="B57" s="141"/>
      <c r="C57" s="368"/>
      <c r="D57" s="369"/>
      <c r="E57" s="141"/>
      <c r="F57" s="141"/>
      <c r="G57" s="141"/>
    </row>
    <row r="58" spans="1:7" ht="16.5">
      <c r="A58" s="138"/>
      <c r="B58" s="141"/>
      <c r="C58" s="368"/>
      <c r="D58" s="369"/>
      <c r="E58" s="141"/>
      <c r="F58" s="141"/>
      <c r="G58" s="141"/>
    </row>
    <row r="59" spans="1:7" ht="16.5">
      <c r="A59" s="138"/>
      <c r="B59" s="141"/>
      <c r="C59" s="368"/>
      <c r="D59" s="369"/>
      <c r="E59" s="141"/>
      <c r="F59" s="141"/>
      <c r="G59" s="141"/>
    </row>
    <row r="60" spans="1:7" ht="16.5">
      <c r="A60" s="138"/>
      <c r="B60" s="141"/>
      <c r="C60" s="368"/>
      <c r="D60" s="369"/>
      <c r="E60" s="141"/>
      <c r="F60" s="141"/>
      <c r="G60" s="141"/>
    </row>
    <row r="61" spans="1:7" ht="16.5">
      <c r="A61" s="138"/>
      <c r="B61" s="141"/>
      <c r="C61" s="368"/>
      <c r="D61" s="369"/>
      <c r="E61" s="141"/>
      <c r="F61" s="141"/>
      <c r="G61" s="141"/>
    </row>
    <row r="62" spans="1:7" ht="16.5">
      <c r="A62" s="138"/>
      <c r="B62" s="141"/>
      <c r="C62" s="368"/>
      <c r="D62" s="369"/>
      <c r="E62" s="141"/>
      <c r="F62" s="141"/>
      <c r="G62" s="141"/>
    </row>
    <row r="63" spans="1:7" ht="16.5">
      <c r="A63" s="138"/>
      <c r="B63" s="141"/>
      <c r="C63" s="368"/>
      <c r="D63" s="369"/>
      <c r="E63" s="141"/>
      <c r="F63" s="141"/>
      <c r="G63" s="141"/>
    </row>
    <row r="64" spans="1:7" ht="16.5">
      <c r="A64" s="138"/>
      <c r="B64" s="141"/>
      <c r="C64" s="368"/>
      <c r="D64" s="369"/>
      <c r="E64" s="141"/>
      <c r="F64" s="141"/>
      <c r="G64" s="141"/>
    </row>
    <row r="65" spans="1:7" ht="16.5">
      <c r="A65" s="138"/>
      <c r="B65" s="141"/>
      <c r="C65" s="368"/>
      <c r="D65" s="369"/>
      <c r="E65" s="141"/>
      <c r="F65" s="141"/>
      <c r="G65" s="141"/>
    </row>
    <row r="66" spans="1:7" ht="16.5">
      <c r="A66" s="138"/>
      <c r="B66" s="141"/>
      <c r="C66" s="368"/>
      <c r="D66" s="369"/>
      <c r="E66" s="141"/>
      <c r="F66" s="141"/>
      <c r="G66" s="141"/>
    </row>
    <row r="67" spans="1:7" ht="16.5">
      <c r="A67" s="138"/>
      <c r="B67" s="141"/>
      <c r="C67" s="368"/>
      <c r="D67" s="369"/>
      <c r="E67" s="141"/>
      <c r="F67" s="141"/>
      <c r="G67" s="141"/>
    </row>
    <row r="68" spans="1:7" ht="16.5">
      <c r="A68" s="138"/>
      <c r="B68" s="141"/>
      <c r="C68" s="368"/>
      <c r="D68" s="369"/>
      <c r="E68" s="141"/>
      <c r="F68" s="141"/>
      <c r="G68" s="141"/>
    </row>
    <row r="69" spans="1:7" ht="16.5">
      <c r="A69" s="138"/>
      <c r="B69" s="141"/>
      <c r="C69" s="368"/>
      <c r="D69" s="369"/>
      <c r="E69" s="141"/>
      <c r="F69" s="141"/>
      <c r="G69" s="141"/>
    </row>
    <row r="70" spans="1:7" ht="16.5">
      <c r="A70" s="138"/>
      <c r="B70" s="141"/>
      <c r="C70" s="368"/>
      <c r="D70" s="369"/>
      <c r="E70" s="141"/>
      <c r="F70" s="141"/>
      <c r="G70" s="141"/>
    </row>
    <row r="71" spans="1:7" ht="16.5">
      <c r="A71" s="138"/>
      <c r="B71" s="141"/>
      <c r="C71" s="368"/>
      <c r="D71" s="369"/>
      <c r="E71" s="141"/>
      <c r="F71" s="141"/>
      <c r="G71" s="141"/>
    </row>
    <row r="72" spans="1:7" ht="16.5">
      <c r="A72" s="138"/>
      <c r="B72" s="141"/>
      <c r="C72" s="368"/>
      <c r="D72" s="369"/>
      <c r="E72" s="141"/>
      <c r="F72" s="141"/>
      <c r="G72" s="141"/>
    </row>
    <row r="73" spans="1:7" ht="16.5">
      <c r="A73" s="138"/>
      <c r="B73" s="141"/>
      <c r="C73" s="368"/>
      <c r="D73" s="369"/>
      <c r="E73" s="141"/>
      <c r="F73" s="141"/>
      <c r="G73" s="141"/>
    </row>
    <row r="74" spans="1:7" ht="16.5">
      <c r="A74" s="138"/>
      <c r="B74" s="141"/>
      <c r="C74" s="368"/>
      <c r="D74" s="369"/>
      <c r="E74" s="141"/>
      <c r="F74" s="141"/>
      <c r="G74" s="141"/>
    </row>
    <row r="75" spans="1:7" ht="16.5">
      <c r="A75" s="138"/>
      <c r="B75" s="141"/>
      <c r="C75" s="368"/>
      <c r="D75" s="369"/>
      <c r="E75" s="141"/>
      <c r="F75" s="141"/>
      <c r="G75" s="141"/>
    </row>
    <row r="76" spans="1:7" ht="16.5">
      <c r="A76" s="138"/>
      <c r="B76" s="141"/>
      <c r="C76" s="368"/>
      <c r="D76" s="369"/>
      <c r="E76" s="141"/>
      <c r="F76" s="141"/>
      <c r="G76" s="141"/>
    </row>
    <row r="77" spans="2:7" ht="15">
      <c r="B77" s="401"/>
      <c r="C77" s="361"/>
      <c r="D77" s="381"/>
      <c r="E77" s="401"/>
      <c r="F77" s="401"/>
      <c r="G77" s="401"/>
    </row>
    <row r="78" spans="2:7" ht="15">
      <c r="B78" s="401"/>
      <c r="C78" s="361"/>
      <c r="D78" s="381"/>
      <c r="E78" s="401"/>
      <c r="F78" s="401"/>
      <c r="G78" s="401"/>
    </row>
    <row r="79" spans="2:7" ht="15">
      <c r="B79" s="401"/>
      <c r="C79" s="361"/>
      <c r="D79" s="381"/>
      <c r="E79" s="401"/>
      <c r="F79" s="401"/>
      <c r="G79" s="401"/>
    </row>
    <row r="80" spans="2:7" ht="15">
      <c r="B80" s="401"/>
      <c r="C80" s="361"/>
      <c r="D80" s="381"/>
      <c r="E80" s="401"/>
      <c r="F80" s="401"/>
      <c r="G80" s="401"/>
    </row>
    <row r="81" spans="2:7" ht="15">
      <c r="B81" s="401"/>
      <c r="C81" s="361"/>
      <c r="D81" s="381"/>
      <c r="E81" s="401"/>
      <c r="F81" s="401"/>
      <c r="G81" s="401"/>
    </row>
    <row r="82" spans="2:7" ht="15">
      <c r="B82" s="401"/>
      <c r="C82" s="361"/>
      <c r="D82" s="381"/>
      <c r="E82" s="401"/>
      <c r="F82" s="401"/>
      <c r="G82" s="401"/>
    </row>
    <row r="83" spans="2:7" ht="15">
      <c r="B83" s="401"/>
      <c r="C83" s="361"/>
      <c r="D83" s="381"/>
      <c r="E83" s="401"/>
      <c r="F83" s="401"/>
      <c r="G83" s="401"/>
    </row>
    <row r="84" spans="2:7" ht="15">
      <c r="B84" s="401"/>
      <c r="C84" s="361"/>
      <c r="D84" s="381"/>
      <c r="E84" s="401"/>
      <c r="F84" s="401"/>
      <c r="G84" s="401"/>
    </row>
    <row r="85" spans="2:7" ht="15">
      <c r="B85" s="401"/>
      <c r="C85" s="361"/>
      <c r="D85" s="381"/>
      <c r="E85" s="401"/>
      <c r="F85" s="401"/>
      <c r="G85" s="401"/>
    </row>
    <row r="86" spans="2:7" ht="15">
      <c r="B86" s="401"/>
      <c r="C86" s="361"/>
      <c r="D86" s="381"/>
      <c r="E86" s="401"/>
      <c r="F86" s="401"/>
      <c r="G86" s="401"/>
    </row>
    <row r="87" spans="2:7" ht="15">
      <c r="B87" s="401"/>
      <c r="C87" s="361"/>
      <c r="D87" s="381"/>
      <c r="E87" s="401"/>
      <c r="F87" s="401"/>
      <c r="G87" s="401"/>
    </row>
    <row r="88" spans="2:7" ht="15">
      <c r="B88" s="401"/>
      <c r="C88" s="361"/>
      <c r="D88" s="381"/>
      <c r="E88" s="401"/>
      <c r="F88" s="401"/>
      <c r="G88" s="401"/>
    </row>
    <row r="89" spans="2:7" ht="15">
      <c r="B89" s="401"/>
      <c r="C89" s="361"/>
      <c r="D89" s="381"/>
      <c r="E89" s="401"/>
      <c r="F89" s="401"/>
      <c r="G89" s="401"/>
    </row>
    <row r="90" spans="2:7" ht="15">
      <c r="B90" s="401"/>
      <c r="C90" s="361"/>
      <c r="D90" s="381"/>
      <c r="E90" s="401"/>
      <c r="F90" s="401"/>
      <c r="G90" s="401"/>
    </row>
    <row r="91" spans="2:7" ht="15">
      <c r="B91" s="401"/>
      <c r="C91" s="361"/>
      <c r="D91" s="381"/>
      <c r="E91" s="401"/>
      <c r="F91" s="401"/>
      <c r="G91" s="401"/>
    </row>
    <row r="92" spans="2:7" ht="15">
      <c r="B92" s="401"/>
      <c r="C92" s="361"/>
      <c r="D92" s="381"/>
      <c r="E92" s="401"/>
      <c r="F92" s="401"/>
      <c r="G92" s="401"/>
    </row>
    <row r="93" spans="3:4" ht="15">
      <c r="C93" s="361"/>
      <c r="D93" s="381"/>
    </row>
    <row r="94" spans="3:4" ht="15">
      <c r="C94" s="361"/>
      <c r="D94" s="381"/>
    </row>
    <row r="95" spans="3:4" ht="15">
      <c r="C95" s="361"/>
      <c r="D95" s="381"/>
    </row>
    <row r="96" spans="3:4" ht="15">
      <c r="C96" s="361"/>
      <c r="D96" s="381"/>
    </row>
    <row r="97" spans="3:4" ht="15">
      <c r="C97" s="361"/>
      <c r="D97" s="381"/>
    </row>
    <row r="98" spans="1:4" s="198" customFormat="1" ht="15">
      <c r="A98" s="196"/>
      <c r="C98" s="196"/>
      <c r="D98" s="381"/>
    </row>
    <row r="99" spans="1:4" s="198" customFormat="1" ht="15">
      <c r="A99" s="196"/>
      <c r="C99" s="196"/>
      <c r="D99" s="381"/>
    </row>
    <row r="100" spans="1:4" s="198" customFormat="1" ht="15">
      <c r="A100" s="196"/>
      <c r="C100" s="196"/>
      <c r="D100" s="381"/>
    </row>
    <row r="101" spans="1:4" s="198" customFormat="1" ht="15">
      <c r="A101" s="196"/>
      <c r="C101" s="196"/>
      <c r="D101" s="381"/>
    </row>
    <row r="102" spans="1:4" s="198" customFormat="1" ht="15">
      <c r="A102" s="196"/>
      <c r="C102" s="196"/>
      <c r="D102" s="381"/>
    </row>
    <row r="103" spans="1:4" s="198" customFormat="1" ht="15">
      <c r="A103" s="196"/>
      <c r="C103" s="196"/>
      <c r="D103" s="381"/>
    </row>
    <row r="104" spans="1:4" s="198" customFormat="1" ht="15">
      <c r="A104" s="196"/>
      <c r="C104" s="196"/>
      <c r="D104" s="381"/>
    </row>
    <row r="105" spans="1:4" s="198" customFormat="1" ht="15">
      <c r="A105" s="196"/>
      <c r="C105" s="196"/>
      <c r="D105" s="381"/>
    </row>
    <row r="106" spans="1:4" s="198" customFormat="1" ht="15">
      <c r="A106" s="196"/>
      <c r="C106" s="196"/>
      <c r="D106" s="381"/>
    </row>
    <row r="107" spans="1:4" s="198" customFormat="1" ht="15">
      <c r="A107" s="196"/>
      <c r="C107" s="196"/>
      <c r="D107" s="381"/>
    </row>
    <row r="108" spans="1:4" s="198" customFormat="1" ht="15">
      <c r="A108" s="196"/>
      <c r="C108" s="196"/>
      <c r="D108" s="381"/>
    </row>
    <row r="109" spans="1:4" s="198" customFormat="1" ht="15">
      <c r="A109" s="196"/>
      <c r="C109" s="196"/>
      <c r="D109" s="381"/>
    </row>
    <row r="110" spans="1:4" s="198" customFormat="1" ht="15">
      <c r="A110" s="196"/>
      <c r="C110" s="196"/>
      <c r="D110" s="381"/>
    </row>
    <row r="111" spans="1:4" s="198" customFormat="1" ht="15">
      <c r="A111" s="196"/>
      <c r="C111" s="196"/>
      <c r="D111" s="381"/>
    </row>
    <row r="112" spans="1:4" s="198" customFormat="1" ht="15">
      <c r="A112" s="196"/>
      <c r="C112" s="196"/>
      <c r="D112" s="381"/>
    </row>
  </sheetData>
  <sheetProtection/>
  <mergeCells count="18">
    <mergeCell ref="C19:C21"/>
    <mergeCell ref="D19:D21"/>
    <mergeCell ref="E19:E20"/>
    <mergeCell ref="G19:G20"/>
    <mergeCell ref="C36:C38"/>
    <mergeCell ref="D36:D38"/>
    <mergeCell ref="E36:E37"/>
    <mergeCell ref="G36:G37"/>
    <mergeCell ref="E45:G45"/>
    <mergeCell ref="C46:C48"/>
    <mergeCell ref="D46:D48"/>
    <mergeCell ref="E46:E47"/>
    <mergeCell ref="G46:G47"/>
    <mergeCell ref="E5:G5"/>
    <mergeCell ref="C6:C8"/>
    <mergeCell ref="D6:D8"/>
    <mergeCell ref="E6:E7"/>
    <mergeCell ref="G6:G7"/>
  </mergeCells>
  <printOptions horizontalCentered="1"/>
  <pageMargins left="0.433070866141732" right="0.433070866141732" top="0.748031496062992" bottom="0.748031496062992" header="0.31496062992126" footer="0.31496062992126"/>
  <pageSetup horizontalDpi="600" verticalDpi="600" orientation="portrait" paperSize="9" scale="95" r:id="rId1"/>
  <rowBreaks count="1" manualBreakCount="1">
    <brk id="33" max="6" man="1"/>
  </rowBreaks>
</worksheet>
</file>

<file path=xl/worksheets/sheet22.xml><?xml version="1.0" encoding="utf-8"?>
<worksheet xmlns="http://schemas.openxmlformats.org/spreadsheetml/2006/main" xmlns:r="http://schemas.openxmlformats.org/officeDocument/2006/relationships">
  <dimension ref="A1:F38"/>
  <sheetViews>
    <sheetView zoomScaleSheetLayoutView="100" zoomScalePageLayoutView="0" workbookViewId="0" topLeftCell="A1">
      <selection activeCell="D26" sqref="D26"/>
    </sheetView>
  </sheetViews>
  <sheetFormatPr defaultColWidth="9.140625" defaultRowHeight="15"/>
  <cols>
    <col min="1" max="1" width="21.00390625" style="196" customWidth="1"/>
    <col min="2" max="2" width="20.140625" style="196" customWidth="1"/>
    <col min="3" max="3" width="17.57421875" style="196" customWidth="1"/>
    <col min="4" max="4" width="13.28125" style="196" customWidth="1"/>
    <col min="5" max="5" width="13.140625" style="196" customWidth="1"/>
    <col min="6" max="16384" width="9.140625" style="196" customWidth="1"/>
  </cols>
  <sheetData>
    <row r="1" spans="5:6" ht="15">
      <c r="E1" s="313" t="s">
        <v>819</v>
      </c>
      <c r="F1" s="313"/>
    </row>
    <row r="2" ht="15.75">
      <c r="A2" s="282" t="s">
        <v>1116</v>
      </c>
    </row>
    <row r="4" ht="15.75" thickBot="1"/>
    <row r="5" spans="1:5" ht="15.75" thickBot="1">
      <c r="A5" s="464" t="s">
        <v>1041</v>
      </c>
      <c r="B5" s="460" t="s">
        <v>1057</v>
      </c>
      <c r="C5" s="460"/>
      <c r="D5" s="461"/>
      <c r="E5" s="470" t="s">
        <v>892</v>
      </c>
    </row>
    <row r="6" spans="1:5" ht="15.75" thickBot="1">
      <c r="A6" s="465"/>
      <c r="B6" s="402">
        <v>6001</v>
      </c>
      <c r="C6" s="402">
        <v>6002</v>
      </c>
      <c r="D6" s="402">
        <v>6003</v>
      </c>
      <c r="E6" s="471"/>
    </row>
    <row r="7" spans="1:5" ht="15">
      <c r="A7" s="387" t="s">
        <v>1045</v>
      </c>
      <c r="B7" s="388"/>
      <c r="C7" s="388"/>
      <c r="D7" s="388"/>
      <c r="E7" s="388"/>
    </row>
    <row r="8" spans="1:5" ht="15">
      <c r="A8" s="389" t="s">
        <v>1046</v>
      </c>
      <c r="B8" s="390"/>
      <c r="C8" s="390"/>
      <c r="D8" s="390"/>
      <c r="E8" s="390"/>
    </row>
    <row r="9" spans="1:5" ht="15">
      <c r="A9" s="387" t="s">
        <v>1047</v>
      </c>
      <c r="B9" s="390"/>
      <c r="C9" s="390"/>
      <c r="D9" s="390"/>
      <c r="E9" s="390"/>
    </row>
    <row r="10" spans="1:5" ht="15">
      <c r="A10" s="389" t="s">
        <v>1048</v>
      </c>
      <c r="B10" s="390"/>
      <c r="C10" s="390"/>
      <c r="D10" s="390"/>
      <c r="E10" s="390"/>
    </row>
    <row r="11" spans="1:5" ht="15">
      <c r="A11" s="387" t="s">
        <v>1049</v>
      </c>
      <c r="B11" s="390"/>
      <c r="C11" s="390"/>
      <c r="D11" s="390"/>
      <c r="E11" s="390"/>
    </row>
    <row r="12" spans="1:5" ht="15">
      <c r="A12" s="389" t="s">
        <v>1050</v>
      </c>
      <c r="B12" s="390"/>
      <c r="C12" s="390"/>
      <c r="D12" s="390"/>
      <c r="E12" s="390"/>
    </row>
    <row r="13" spans="1:5" ht="15">
      <c r="A13" s="387" t="s">
        <v>1051</v>
      </c>
      <c r="B13" s="390"/>
      <c r="C13" s="390"/>
      <c r="D13" s="390"/>
      <c r="E13" s="390"/>
    </row>
    <row r="14" spans="1:5" ht="15">
      <c r="A14" s="389" t="s">
        <v>1052</v>
      </c>
      <c r="B14" s="390"/>
      <c r="C14" s="390"/>
      <c r="D14" s="390"/>
      <c r="E14" s="390"/>
    </row>
    <row r="15" spans="1:5" ht="15">
      <c r="A15" s="387" t="s">
        <v>1053</v>
      </c>
      <c r="B15" s="390"/>
      <c r="C15" s="390"/>
      <c r="D15" s="390"/>
      <c r="E15" s="390"/>
    </row>
    <row r="16" spans="1:5" ht="15">
      <c r="A16" s="389" t="s">
        <v>1054</v>
      </c>
      <c r="B16" s="390"/>
      <c r="C16" s="390"/>
      <c r="D16" s="390"/>
      <c r="E16" s="390"/>
    </row>
    <row r="17" spans="1:5" ht="15">
      <c r="A17" s="387" t="s">
        <v>1055</v>
      </c>
      <c r="B17" s="390"/>
      <c r="C17" s="390"/>
      <c r="D17" s="390"/>
      <c r="E17" s="390"/>
    </row>
    <row r="18" spans="1:5" ht="15">
      <c r="A18" s="389" t="s">
        <v>1056</v>
      </c>
      <c r="B18" s="390"/>
      <c r="C18" s="390"/>
      <c r="D18" s="390"/>
      <c r="E18" s="390"/>
    </row>
    <row r="19" spans="1:5" ht="15">
      <c r="A19" s="391" t="s">
        <v>892</v>
      </c>
      <c r="B19" s="390"/>
      <c r="C19" s="390"/>
      <c r="D19" s="390"/>
      <c r="E19" s="390"/>
    </row>
    <row r="21" ht="15.75">
      <c r="A21" s="282" t="s">
        <v>1117</v>
      </c>
    </row>
    <row r="23" ht="15.75" thickBot="1"/>
    <row r="24" spans="1:2" ht="15">
      <c r="A24" s="464" t="s">
        <v>1041</v>
      </c>
      <c r="B24" s="466" t="s">
        <v>1059</v>
      </c>
    </row>
    <row r="25" spans="1:2" ht="15.75" thickBot="1">
      <c r="A25" s="465"/>
      <c r="B25" s="467"/>
    </row>
    <row r="26" spans="1:2" ht="15">
      <c r="A26" s="387" t="s">
        <v>1045</v>
      </c>
      <c r="B26" s="388"/>
    </row>
    <row r="27" spans="1:2" ht="15">
      <c r="A27" s="389" t="s">
        <v>1046</v>
      </c>
      <c r="B27" s="390"/>
    </row>
    <row r="28" spans="1:2" ht="15">
      <c r="A28" s="387" t="s">
        <v>1047</v>
      </c>
      <c r="B28" s="390"/>
    </row>
    <row r="29" spans="1:2" ht="15">
      <c r="A29" s="389" t="s">
        <v>1048</v>
      </c>
      <c r="B29" s="390"/>
    </row>
    <row r="30" spans="1:2" ht="15">
      <c r="A30" s="387" t="s">
        <v>1049</v>
      </c>
      <c r="B30" s="390"/>
    </row>
    <row r="31" spans="1:2" ht="15">
      <c r="A31" s="389" t="s">
        <v>1050</v>
      </c>
      <c r="B31" s="390"/>
    </row>
    <row r="32" spans="1:2" ht="15">
      <c r="A32" s="387" t="s">
        <v>1051</v>
      </c>
      <c r="B32" s="390"/>
    </row>
    <row r="33" spans="1:2" ht="15">
      <c r="A33" s="389" t="s">
        <v>1052</v>
      </c>
      <c r="B33" s="390"/>
    </row>
    <row r="34" spans="1:2" ht="15">
      <c r="A34" s="387" t="s">
        <v>1053</v>
      </c>
      <c r="B34" s="390"/>
    </row>
    <row r="35" spans="1:2" ht="15">
      <c r="A35" s="389" t="s">
        <v>1054</v>
      </c>
      <c r="B35" s="390"/>
    </row>
    <row r="36" spans="1:2" ht="15">
      <c r="A36" s="387" t="s">
        <v>1055</v>
      </c>
      <c r="B36" s="390"/>
    </row>
    <row r="37" spans="1:2" ht="15">
      <c r="A37" s="389" t="s">
        <v>1056</v>
      </c>
      <c r="B37" s="390"/>
    </row>
    <row r="38" spans="1:2" ht="15">
      <c r="A38" s="391" t="s">
        <v>892</v>
      </c>
      <c r="B38" s="390"/>
    </row>
  </sheetData>
  <sheetProtection/>
  <mergeCells count="5">
    <mergeCell ref="A5:A6"/>
    <mergeCell ref="B5:D5"/>
    <mergeCell ref="E5:E6"/>
    <mergeCell ref="A24:A25"/>
    <mergeCell ref="B24:B2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D32"/>
  <sheetViews>
    <sheetView zoomScalePageLayoutView="0" workbookViewId="0" topLeftCell="A1">
      <selection activeCell="A16" sqref="A1:IV16384"/>
    </sheetView>
  </sheetViews>
  <sheetFormatPr defaultColWidth="9.140625" defaultRowHeight="15"/>
  <cols>
    <col min="1" max="2" width="22.140625" style="196" customWidth="1"/>
    <col min="3" max="3" width="19.28125" style="196" customWidth="1"/>
    <col min="4" max="4" width="23.421875" style="196" customWidth="1"/>
    <col min="5" max="16384" width="9.140625" style="196" customWidth="1"/>
  </cols>
  <sheetData>
    <row r="1" ht="15">
      <c r="D1" s="313" t="s">
        <v>819</v>
      </c>
    </row>
    <row r="2" ht="15.75">
      <c r="A2" s="382" t="s">
        <v>1143</v>
      </c>
    </row>
    <row r="3" ht="15.75" thickBot="1">
      <c r="A3" s="198"/>
    </row>
    <row r="4" spans="1:4" ht="44.25" customHeight="1" thickBot="1">
      <c r="A4" s="213" t="s">
        <v>1118</v>
      </c>
      <c r="B4" s="208" t="s">
        <v>1019</v>
      </c>
      <c r="C4" s="208" t="s">
        <v>890</v>
      </c>
      <c r="D4" s="208" t="s">
        <v>1119</v>
      </c>
    </row>
    <row r="5" spans="1:4" ht="15.75" thickBot="1">
      <c r="A5" s="403"/>
      <c r="B5" s="404"/>
      <c r="C5" s="404"/>
      <c r="D5" s="404"/>
    </row>
    <row r="6" spans="1:4" ht="15.75" thickBot="1">
      <c r="A6" s="403"/>
      <c r="B6" s="404"/>
      <c r="C6" s="404"/>
      <c r="D6" s="404"/>
    </row>
    <row r="7" spans="1:4" ht="15.75" thickBot="1">
      <c r="A7" s="403"/>
      <c r="B7" s="404"/>
      <c r="C7" s="404"/>
      <c r="D7" s="404"/>
    </row>
    <row r="8" ht="15">
      <c r="A8" s="198"/>
    </row>
    <row r="9" ht="15.75">
      <c r="A9" s="382" t="s">
        <v>1144</v>
      </c>
    </row>
    <row r="10" ht="15.75" thickBot="1">
      <c r="A10" s="198"/>
    </row>
    <row r="11" spans="1:4" ht="52.5" customHeight="1" thickBot="1">
      <c r="A11" s="213" t="s">
        <v>1118</v>
      </c>
      <c r="B11" s="208" t="s">
        <v>1019</v>
      </c>
      <c r="C11" s="208" t="s">
        <v>890</v>
      </c>
      <c r="D11" s="208" t="s">
        <v>1120</v>
      </c>
    </row>
    <row r="12" spans="1:4" ht="15.75" thickBot="1">
      <c r="A12" s="403"/>
      <c r="B12" s="404"/>
      <c r="C12" s="404"/>
      <c r="D12" s="404"/>
    </row>
    <row r="13" spans="1:4" ht="15.75" thickBot="1">
      <c r="A13" s="403"/>
      <c r="B13" s="404"/>
      <c r="C13" s="404"/>
      <c r="D13" s="404"/>
    </row>
    <row r="14" spans="1:4" ht="15.75" thickBot="1">
      <c r="A14" s="403"/>
      <c r="B14" s="404"/>
      <c r="C14" s="404"/>
      <c r="D14" s="404"/>
    </row>
    <row r="16" ht="15.75">
      <c r="A16" s="363" t="s">
        <v>1142</v>
      </c>
    </row>
    <row r="17" ht="15.75" thickBot="1"/>
    <row r="18" spans="1:2" ht="15">
      <c r="A18" s="464" t="s">
        <v>1041</v>
      </c>
      <c r="B18" s="472" t="s">
        <v>1121</v>
      </c>
    </row>
    <row r="19" spans="1:2" ht="15.75" thickBot="1">
      <c r="A19" s="465"/>
      <c r="B19" s="473"/>
    </row>
    <row r="20" spans="1:2" ht="15">
      <c r="A20" s="387" t="s">
        <v>1045</v>
      </c>
      <c r="B20" s="387"/>
    </row>
    <row r="21" spans="1:2" ht="15">
      <c r="A21" s="389" t="s">
        <v>1046</v>
      </c>
      <c r="B21" s="389"/>
    </row>
    <row r="22" spans="1:2" ht="15">
      <c r="A22" s="387" t="s">
        <v>1047</v>
      </c>
      <c r="B22" s="390"/>
    </row>
    <row r="23" spans="1:2" ht="15">
      <c r="A23" s="389" t="s">
        <v>1048</v>
      </c>
      <c r="B23" s="390"/>
    </row>
    <row r="24" spans="1:2" ht="15">
      <c r="A24" s="387" t="s">
        <v>1049</v>
      </c>
      <c r="B24" s="390"/>
    </row>
    <row r="25" spans="1:2" ht="15">
      <c r="A25" s="389" t="s">
        <v>1050</v>
      </c>
      <c r="B25" s="390"/>
    </row>
    <row r="26" spans="1:2" ht="15">
      <c r="A26" s="387" t="s">
        <v>1051</v>
      </c>
      <c r="B26" s="390"/>
    </row>
    <row r="27" spans="1:2" ht="15">
      <c r="A27" s="389" t="s">
        <v>1052</v>
      </c>
      <c r="B27" s="390"/>
    </row>
    <row r="28" spans="1:2" ht="15">
      <c r="A28" s="387" t="s">
        <v>1053</v>
      </c>
      <c r="B28" s="390"/>
    </row>
    <row r="29" spans="1:2" ht="15">
      <c r="A29" s="389" t="s">
        <v>1054</v>
      </c>
      <c r="B29" s="390"/>
    </row>
    <row r="30" spans="1:2" ht="15">
      <c r="A30" s="387" t="s">
        <v>1055</v>
      </c>
      <c r="B30" s="390"/>
    </row>
    <row r="31" spans="1:2" ht="15">
      <c r="A31" s="389" t="s">
        <v>1056</v>
      </c>
      <c r="B31" s="390"/>
    </row>
    <row r="32" spans="1:2" ht="15">
      <c r="A32" s="391" t="s">
        <v>892</v>
      </c>
      <c r="B32" s="390"/>
    </row>
  </sheetData>
  <sheetProtection/>
  <mergeCells count="2">
    <mergeCell ref="A18:A19"/>
    <mergeCell ref="B18:B1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8"/>
  <sheetViews>
    <sheetView zoomScalePageLayoutView="0" workbookViewId="0" topLeftCell="A1">
      <selection activeCell="A18" sqref="A18:E18"/>
    </sheetView>
  </sheetViews>
  <sheetFormatPr defaultColWidth="9.140625" defaultRowHeight="15"/>
  <cols>
    <col min="1" max="1" width="19.00390625" style="196" customWidth="1"/>
    <col min="2" max="2" width="17.7109375" style="196" customWidth="1"/>
    <col min="3" max="3" width="17.57421875" style="196" customWidth="1"/>
    <col min="4" max="4" width="15.7109375" style="196" customWidth="1"/>
    <col min="5" max="5" width="14.7109375" style="196" customWidth="1"/>
    <col min="6" max="16384" width="9.140625" style="196" customWidth="1"/>
  </cols>
  <sheetData>
    <row r="1" ht="15">
      <c r="E1" s="313" t="s">
        <v>819</v>
      </c>
    </row>
    <row r="2" ht="15">
      <c r="D2" s="313"/>
    </row>
    <row r="3" ht="15">
      <c r="A3" s="405" t="s">
        <v>1147</v>
      </c>
    </row>
    <row r="4" ht="15.75" thickBot="1">
      <c r="A4" s="198" t="s">
        <v>1122</v>
      </c>
    </row>
    <row r="5" spans="1:3" ht="30.75" thickBot="1">
      <c r="A5" s="213" t="s">
        <v>1057</v>
      </c>
      <c r="B5" s="208" t="s">
        <v>890</v>
      </c>
      <c r="C5" s="208" t="s">
        <v>1123</v>
      </c>
    </row>
    <row r="6" spans="1:3" ht="15.75" thickBot="1">
      <c r="A6" s="403"/>
      <c r="B6" s="404"/>
      <c r="C6" s="404"/>
    </row>
    <row r="7" spans="1:3" ht="15.75" thickBot="1">
      <c r="A7" s="403"/>
      <c r="B7" s="404"/>
      <c r="C7" s="404"/>
    </row>
    <row r="8" spans="1:3" ht="15.75" thickBot="1">
      <c r="A8" s="403"/>
      <c r="B8" s="404"/>
      <c r="C8" s="404"/>
    </row>
    <row r="9" ht="15">
      <c r="A9" s="198"/>
    </row>
    <row r="10" ht="15">
      <c r="A10" s="405" t="s">
        <v>1145</v>
      </c>
    </row>
    <row r="11" ht="15.75" thickBot="1">
      <c r="A11" s="198" t="s">
        <v>1124</v>
      </c>
    </row>
    <row r="12" spans="1:3" ht="30.75" thickBot="1">
      <c r="A12" s="213" t="s">
        <v>1057</v>
      </c>
      <c r="B12" s="208" t="s">
        <v>890</v>
      </c>
      <c r="C12" s="208" t="s">
        <v>1123</v>
      </c>
    </row>
    <row r="13" spans="1:3" ht="15.75" thickBot="1">
      <c r="A13" s="403"/>
      <c r="B13" s="404"/>
      <c r="C13" s="404"/>
    </row>
    <row r="14" spans="1:3" ht="15.75" thickBot="1">
      <c r="A14" s="403"/>
      <c r="B14" s="404"/>
      <c r="C14" s="404"/>
    </row>
    <row r="15" spans="1:3" ht="15.75" thickBot="1">
      <c r="A15" s="403"/>
      <c r="B15" s="404"/>
      <c r="C15" s="404"/>
    </row>
    <row r="18" spans="1:5" ht="36.75" customHeight="1" thickBot="1">
      <c r="A18" s="474" t="s">
        <v>1148</v>
      </c>
      <c r="B18" s="421"/>
      <c r="C18" s="421"/>
      <c r="D18" s="421"/>
      <c r="E18" s="421"/>
    </row>
    <row r="19" spans="1:3" ht="30.75" thickBot="1">
      <c r="A19" s="213" t="s">
        <v>1125</v>
      </c>
      <c r="B19" s="208" t="s">
        <v>890</v>
      </c>
      <c r="C19" s="208" t="s">
        <v>1123</v>
      </c>
    </row>
    <row r="20" spans="1:3" ht="15.75" thickBot="1">
      <c r="A20" s="403"/>
      <c r="B20" s="404"/>
      <c r="C20" s="404"/>
    </row>
    <row r="21" spans="1:3" ht="15.75" thickBot="1">
      <c r="A21" s="403"/>
      <c r="B21" s="404"/>
      <c r="C21" s="404"/>
    </row>
    <row r="22" spans="1:3" ht="15.75" thickBot="1">
      <c r="A22" s="403"/>
      <c r="B22" s="404"/>
      <c r="C22" s="404"/>
    </row>
    <row r="23" ht="15">
      <c r="A23" s="198"/>
    </row>
    <row r="24" spans="1:5" ht="36.75" customHeight="1" thickBot="1">
      <c r="A24" s="474" t="s">
        <v>1146</v>
      </c>
      <c r="B24" s="421"/>
      <c r="C24" s="421"/>
      <c r="D24" s="421"/>
      <c r="E24" s="421"/>
    </row>
    <row r="25" spans="1:3" ht="30.75" thickBot="1">
      <c r="A25" s="213" t="s">
        <v>1125</v>
      </c>
      <c r="B25" s="208" t="s">
        <v>890</v>
      </c>
      <c r="C25" s="208" t="s">
        <v>1123</v>
      </c>
    </row>
    <row r="26" spans="1:3" ht="15.75" thickBot="1">
      <c r="A26" s="403"/>
      <c r="B26" s="404"/>
      <c r="C26" s="404"/>
    </row>
    <row r="27" spans="1:3" ht="15.75" thickBot="1">
      <c r="A27" s="403"/>
      <c r="B27" s="404"/>
      <c r="C27" s="404"/>
    </row>
    <row r="28" spans="1:3" ht="15.75" thickBot="1">
      <c r="A28" s="403"/>
      <c r="B28" s="404"/>
      <c r="C28" s="404"/>
    </row>
  </sheetData>
  <sheetProtection/>
  <mergeCells count="2">
    <mergeCell ref="A18:E18"/>
    <mergeCell ref="A24:E2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35"/>
  <sheetViews>
    <sheetView zoomScalePageLayoutView="0" workbookViewId="0" topLeftCell="A5">
      <selection activeCell="A17" sqref="A17:F18"/>
    </sheetView>
  </sheetViews>
  <sheetFormatPr defaultColWidth="9.140625" defaultRowHeight="15"/>
  <cols>
    <col min="1" max="1" width="14.421875" style="0" customWidth="1"/>
    <col min="2" max="2" width="19.7109375" style="0" customWidth="1"/>
    <col min="3" max="3" width="18.8515625" style="0" customWidth="1"/>
    <col min="4" max="4" width="12.140625" style="0" customWidth="1"/>
    <col min="5" max="5" width="12.7109375" style="0" customWidth="1"/>
  </cols>
  <sheetData>
    <row r="1" ht="15">
      <c r="F1" s="112" t="s">
        <v>819</v>
      </c>
    </row>
    <row r="2" ht="15.75">
      <c r="A2" s="383" t="s">
        <v>1150</v>
      </c>
    </row>
    <row r="3" ht="16.5" thickBot="1">
      <c r="A3" s="212"/>
    </row>
    <row r="4" spans="1:3" ht="30.75" thickBot="1">
      <c r="A4" s="213" t="s">
        <v>1126</v>
      </c>
      <c r="B4" s="208" t="s">
        <v>890</v>
      </c>
      <c r="C4" s="208" t="s">
        <v>1127</v>
      </c>
    </row>
    <row r="5" spans="1:3" ht="15.75" thickBot="1">
      <c r="A5" s="209"/>
      <c r="B5" s="210"/>
      <c r="C5" s="210"/>
    </row>
    <row r="6" spans="1:3" ht="15.75" thickBot="1">
      <c r="A6" s="209"/>
      <c r="B6" s="210"/>
      <c r="C6" s="210"/>
    </row>
    <row r="7" spans="1:3" ht="15.75" thickBot="1">
      <c r="A7" s="209"/>
      <c r="B7" s="210"/>
      <c r="C7" s="210"/>
    </row>
    <row r="8" ht="15.75">
      <c r="A8" s="212"/>
    </row>
    <row r="9" ht="15.75">
      <c r="A9" s="383" t="s">
        <v>1149</v>
      </c>
    </row>
    <row r="10" ht="16.5" thickBot="1">
      <c r="A10" s="212"/>
    </row>
    <row r="11" spans="1:3" ht="30.75" thickBot="1">
      <c r="A11" s="213" t="s">
        <v>1126</v>
      </c>
      <c r="B11" s="208" t="s">
        <v>890</v>
      </c>
      <c r="C11" s="208" t="s">
        <v>1127</v>
      </c>
    </row>
    <row r="12" spans="1:3" ht="15.75" thickBot="1">
      <c r="A12" s="209"/>
      <c r="B12" s="210"/>
      <c r="C12" s="210"/>
    </row>
    <row r="13" spans="1:3" ht="15.75" thickBot="1">
      <c r="A13" s="209"/>
      <c r="B13" s="210"/>
      <c r="C13" s="210"/>
    </row>
    <row r="14" spans="1:3" ht="15.75" thickBot="1">
      <c r="A14" s="209"/>
      <c r="B14" s="210"/>
      <c r="C14" s="210"/>
    </row>
    <row r="17" spans="1:6" ht="15">
      <c r="A17" s="475" t="s">
        <v>1193</v>
      </c>
      <c r="B17" s="476"/>
      <c r="C17" s="476"/>
      <c r="D17" s="476"/>
      <c r="E17" s="476"/>
      <c r="F17" s="476"/>
    </row>
    <row r="18" spans="1:6" ht="23.25" customHeight="1">
      <c r="A18" s="476"/>
      <c r="B18" s="476"/>
      <c r="C18" s="476"/>
      <c r="D18" s="476"/>
      <c r="E18" s="476"/>
      <c r="F18" s="476"/>
    </row>
    <row r="19" ht="16.5" thickBot="1">
      <c r="A19" s="212"/>
    </row>
    <row r="20" spans="1:3" ht="30.75" thickBot="1">
      <c r="A20" s="213" t="s">
        <v>1126</v>
      </c>
      <c r="B20" s="208" t="s">
        <v>890</v>
      </c>
      <c r="C20" s="208" t="s">
        <v>1127</v>
      </c>
    </row>
    <row r="21" spans="1:3" ht="15.75" thickBot="1">
      <c r="A21" s="209"/>
      <c r="B21" s="210"/>
      <c r="C21" s="210"/>
    </row>
    <row r="22" spans="1:3" ht="15.75" thickBot="1">
      <c r="A22" s="209"/>
      <c r="B22" s="210"/>
      <c r="C22" s="210"/>
    </row>
    <row r="23" spans="1:3" ht="15.75" thickBot="1">
      <c r="A23" s="209"/>
      <c r="B23" s="210"/>
      <c r="C23" s="210"/>
    </row>
    <row r="24" ht="15.75">
      <c r="A24" s="212"/>
    </row>
    <row r="25" spans="1:6" ht="15">
      <c r="A25" s="475" t="s">
        <v>1192</v>
      </c>
      <c r="B25" s="476"/>
      <c r="C25" s="476"/>
      <c r="D25" s="476"/>
      <c r="E25" s="476"/>
      <c r="F25" s="476"/>
    </row>
    <row r="26" spans="1:6" ht="15">
      <c r="A26" s="476"/>
      <c r="B26" s="476"/>
      <c r="C26" s="476"/>
      <c r="D26" s="476"/>
      <c r="E26" s="476"/>
      <c r="F26" s="476"/>
    </row>
    <row r="27" ht="15.75">
      <c r="A27" s="212"/>
    </row>
    <row r="28" ht="16.5" thickBot="1">
      <c r="A28" s="212"/>
    </row>
    <row r="29" spans="1:3" ht="30.75" thickBot="1">
      <c r="A29" s="213" t="s">
        <v>1126</v>
      </c>
      <c r="B29" s="208" t="s">
        <v>890</v>
      </c>
      <c r="C29" s="208" t="s">
        <v>1127</v>
      </c>
    </row>
    <row r="30" spans="1:3" ht="15.75" thickBot="1">
      <c r="A30" s="209"/>
      <c r="B30" s="210"/>
      <c r="C30" s="210"/>
    </row>
    <row r="31" spans="1:3" ht="15.75" thickBot="1">
      <c r="A31" s="209"/>
      <c r="B31" s="210"/>
      <c r="C31" s="210"/>
    </row>
    <row r="32" spans="1:3" ht="15.75" thickBot="1">
      <c r="A32" s="209"/>
      <c r="B32" s="210"/>
      <c r="C32" s="210"/>
    </row>
    <row r="34" spans="1:6" ht="15">
      <c r="A34" s="477" t="s">
        <v>1128</v>
      </c>
      <c r="B34" s="477"/>
      <c r="C34" s="477"/>
      <c r="D34" s="477"/>
      <c r="E34" s="477"/>
      <c r="F34" s="477"/>
    </row>
    <row r="35" spans="1:6" ht="15">
      <c r="A35" s="477"/>
      <c r="B35" s="477"/>
      <c r="C35" s="477"/>
      <c r="D35" s="477"/>
      <c r="E35" s="477"/>
      <c r="F35" s="477"/>
    </row>
  </sheetData>
  <sheetProtection/>
  <mergeCells count="3">
    <mergeCell ref="A17:F18"/>
    <mergeCell ref="A25:F26"/>
    <mergeCell ref="A34:F3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39"/>
  <sheetViews>
    <sheetView zoomScalePageLayoutView="0" workbookViewId="0" topLeftCell="A23">
      <selection activeCell="A38" sqref="A1:IV16384"/>
    </sheetView>
  </sheetViews>
  <sheetFormatPr defaultColWidth="9.140625" defaultRowHeight="15"/>
  <cols>
    <col min="1" max="1" width="26.421875" style="196" customWidth="1"/>
    <col min="2" max="2" width="21.8515625" style="196" customWidth="1"/>
    <col min="3" max="3" width="17.140625" style="196" customWidth="1"/>
    <col min="4" max="4" width="9.140625" style="196" customWidth="1"/>
    <col min="5" max="5" width="11.7109375" style="196" customWidth="1"/>
    <col min="6" max="16384" width="9.140625" style="196" customWidth="1"/>
  </cols>
  <sheetData>
    <row r="1" ht="15">
      <c r="E1" s="313" t="s">
        <v>819</v>
      </c>
    </row>
    <row r="3" spans="1:5" ht="15.75" customHeight="1">
      <c r="A3" s="475" t="s">
        <v>1151</v>
      </c>
      <c r="B3" s="476"/>
      <c r="C3" s="476"/>
      <c r="D3" s="476"/>
      <c r="E3" s="214"/>
    </row>
    <row r="4" spans="1:5" ht="15.75" customHeight="1">
      <c r="A4" s="476"/>
      <c r="B4" s="476"/>
      <c r="C4" s="476"/>
      <c r="D4" s="476"/>
      <c r="E4" s="214"/>
    </row>
    <row r="5" ht="16.5" thickBot="1">
      <c r="A5" s="212"/>
    </row>
    <row r="6" spans="1:3" ht="30.75" thickBot="1">
      <c r="A6" s="213" t="s">
        <v>1126</v>
      </c>
      <c r="B6" s="208" t="s">
        <v>890</v>
      </c>
      <c r="C6" s="208" t="s">
        <v>1129</v>
      </c>
    </row>
    <row r="7" spans="1:3" ht="15.75" thickBot="1">
      <c r="A7" s="403"/>
      <c r="B7" s="404"/>
      <c r="C7" s="404"/>
    </row>
    <row r="8" spans="1:3" ht="15.75" thickBot="1">
      <c r="A8" s="403"/>
      <c r="B8" s="404"/>
      <c r="C8" s="404"/>
    </row>
    <row r="9" spans="1:3" ht="15.75" thickBot="1">
      <c r="A9" s="403"/>
      <c r="B9" s="404"/>
      <c r="C9" s="404"/>
    </row>
    <row r="10" ht="15.75">
      <c r="A10" s="212"/>
    </row>
    <row r="11" spans="1:5" ht="15.75" customHeight="1">
      <c r="A11" s="475" t="s">
        <v>1152</v>
      </c>
      <c r="B11" s="476"/>
      <c r="C11" s="476"/>
      <c r="D11" s="476"/>
      <c r="E11" s="214"/>
    </row>
    <row r="12" spans="1:5" ht="15.75" customHeight="1">
      <c r="A12" s="476"/>
      <c r="B12" s="476"/>
      <c r="C12" s="476"/>
      <c r="D12" s="476"/>
      <c r="E12" s="214"/>
    </row>
    <row r="13" ht="16.5" thickBot="1">
      <c r="A13" s="212"/>
    </row>
    <row r="14" spans="1:3" ht="30.75" thickBot="1">
      <c r="A14" s="213" t="s">
        <v>1126</v>
      </c>
      <c r="B14" s="208" t="s">
        <v>890</v>
      </c>
      <c r="C14" s="208" t="s">
        <v>1129</v>
      </c>
    </row>
    <row r="15" spans="1:3" ht="15.75" thickBot="1">
      <c r="A15" s="403"/>
      <c r="B15" s="404"/>
      <c r="C15" s="404"/>
    </row>
    <row r="16" spans="1:3" ht="15.75" thickBot="1">
      <c r="A16" s="403"/>
      <c r="B16" s="404"/>
      <c r="C16" s="404"/>
    </row>
    <row r="17" spans="1:3" ht="15.75" thickBot="1">
      <c r="A17" s="403"/>
      <c r="B17" s="404"/>
      <c r="C17" s="404"/>
    </row>
    <row r="20" spans="1:5" ht="15.75">
      <c r="A20" s="383" t="s">
        <v>1153</v>
      </c>
      <c r="B20" s="211"/>
      <c r="C20" s="211"/>
      <c r="D20" s="211"/>
      <c r="E20" s="211"/>
    </row>
    <row r="21" spans="1:5" ht="16.5" thickBot="1">
      <c r="A21" s="211"/>
      <c r="B21" s="211"/>
      <c r="C21" s="211"/>
      <c r="D21" s="211"/>
      <c r="E21" s="211"/>
    </row>
    <row r="22" spans="1:5" ht="15.75" thickBot="1">
      <c r="A22" s="464" t="s">
        <v>1041</v>
      </c>
      <c r="B22" s="479" t="s">
        <v>1057</v>
      </c>
      <c r="C22" s="460"/>
      <c r="D22" s="461"/>
      <c r="E22" s="462" t="s">
        <v>892</v>
      </c>
    </row>
    <row r="23" spans="1:5" ht="15.75" thickBot="1">
      <c r="A23" s="465"/>
      <c r="B23" s="394">
        <v>6001</v>
      </c>
      <c r="C23" s="394">
        <v>6002</v>
      </c>
      <c r="D23" s="394">
        <v>6003</v>
      </c>
      <c r="E23" s="463"/>
    </row>
    <row r="24" spans="1:5" ht="15">
      <c r="A24" s="387" t="s">
        <v>1045</v>
      </c>
      <c r="B24" s="388"/>
      <c r="C24" s="388"/>
      <c r="D24" s="388"/>
      <c r="E24" s="388"/>
    </row>
    <row r="25" spans="1:5" ht="15">
      <c r="A25" s="389" t="s">
        <v>1046</v>
      </c>
      <c r="B25" s="390"/>
      <c r="C25" s="390"/>
      <c r="D25" s="390"/>
      <c r="E25" s="390"/>
    </row>
    <row r="26" spans="1:5" ht="15">
      <c r="A26" s="387" t="s">
        <v>1047</v>
      </c>
      <c r="B26" s="390"/>
      <c r="C26" s="390"/>
      <c r="D26" s="390"/>
      <c r="E26" s="390"/>
    </row>
    <row r="27" spans="1:5" ht="15">
      <c r="A27" s="389" t="s">
        <v>1048</v>
      </c>
      <c r="B27" s="390"/>
      <c r="C27" s="390"/>
      <c r="D27" s="390"/>
      <c r="E27" s="390"/>
    </row>
    <row r="28" spans="1:5" ht="15">
      <c r="A28" s="387" t="s">
        <v>1049</v>
      </c>
      <c r="B28" s="390"/>
      <c r="C28" s="390"/>
      <c r="D28" s="390"/>
      <c r="E28" s="390"/>
    </row>
    <row r="29" spans="1:5" ht="15">
      <c r="A29" s="389" t="s">
        <v>1050</v>
      </c>
      <c r="B29" s="390"/>
      <c r="C29" s="390"/>
      <c r="D29" s="390"/>
      <c r="E29" s="390"/>
    </row>
    <row r="30" spans="1:5" ht="15">
      <c r="A30" s="387" t="s">
        <v>1051</v>
      </c>
      <c r="B30" s="390"/>
      <c r="C30" s="390"/>
      <c r="D30" s="390"/>
      <c r="E30" s="390"/>
    </row>
    <row r="31" spans="1:5" ht="15">
      <c r="A31" s="389" t="s">
        <v>1052</v>
      </c>
      <c r="B31" s="390"/>
      <c r="C31" s="390"/>
      <c r="D31" s="390"/>
      <c r="E31" s="390"/>
    </row>
    <row r="32" spans="1:5" ht="15">
      <c r="A32" s="387" t="s">
        <v>1053</v>
      </c>
      <c r="B32" s="390"/>
      <c r="C32" s="390"/>
      <c r="D32" s="390"/>
      <c r="E32" s="390"/>
    </row>
    <row r="33" spans="1:5" ht="15">
      <c r="A33" s="389" t="s">
        <v>1054</v>
      </c>
      <c r="B33" s="390"/>
      <c r="C33" s="390"/>
      <c r="D33" s="390"/>
      <c r="E33" s="390"/>
    </row>
    <row r="34" spans="1:5" ht="15">
      <c r="A34" s="387" t="s">
        <v>1055</v>
      </c>
      <c r="B34" s="390"/>
      <c r="C34" s="390"/>
      <c r="D34" s="390"/>
      <c r="E34" s="390"/>
    </row>
    <row r="35" spans="1:5" ht="15">
      <c r="A35" s="389" t="s">
        <v>1056</v>
      </c>
      <c r="B35" s="390"/>
      <c r="C35" s="390"/>
      <c r="D35" s="390"/>
      <c r="E35" s="390"/>
    </row>
    <row r="36" spans="1:5" ht="15">
      <c r="A36" s="391" t="s">
        <v>892</v>
      </c>
      <c r="B36" s="390"/>
      <c r="C36" s="390"/>
      <c r="D36" s="390"/>
      <c r="E36" s="390"/>
    </row>
    <row r="38" spans="1:5" ht="15" customHeight="1">
      <c r="A38" s="478" t="s">
        <v>1128</v>
      </c>
      <c r="B38" s="478"/>
      <c r="C38" s="478"/>
      <c r="D38" s="478"/>
      <c r="E38" s="381"/>
    </row>
    <row r="39" spans="1:5" ht="15">
      <c r="A39" s="478"/>
      <c r="B39" s="478"/>
      <c r="C39" s="478"/>
      <c r="D39" s="478"/>
      <c r="E39" s="381"/>
    </row>
  </sheetData>
  <sheetProtection/>
  <mergeCells count="6">
    <mergeCell ref="E22:E23"/>
    <mergeCell ref="A3:D4"/>
    <mergeCell ref="A11:D12"/>
    <mergeCell ref="A38:D39"/>
    <mergeCell ref="A22:A23"/>
    <mergeCell ref="B22:D22"/>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IV16384"/>
    </sheetView>
  </sheetViews>
  <sheetFormatPr defaultColWidth="9.140625" defaultRowHeight="15"/>
  <cols>
    <col min="1" max="1" width="13.57421875" style="196" customWidth="1"/>
    <col min="2" max="2" width="18.28125" style="196" customWidth="1"/>
    <col min="3" max="3" width="18.00390625" style="196" customWidth="1"/>
    <col min="4" max="4" width="17.140625" style="196" customWidth="1"/>
    <col min="5" max="5" width="18.28125" style="196" customWidth="1"/>
    <col min="6" max="6" width="9.140625" style="196" customWidth="1"/>
    <col min="7" max="8" width="5.421875" style="196" customWidth="1"/>
    <col min="9" max="16384" width="9.140625" style="196" customWidth="1"/>
  </cols>
  <sheetData>
    <row r="1" ht="15">
      <c r="E1" s="313" t="s">
        <v>819</v>
      </c>
    </row>
    <row r="2" spans="1:7" ht="15" customHeight="1">
      <c r="A2" s="383" t="s">
        <v>1154</v>
      </c>
      <c r="B2" s="211"/>
      <c r="C2" s="211"/>
      <c r="D2" s="211"/>
      <c r="E2" s="211"/>
      <c r="F2" s="211"/>
      <c r="G2" s="211"/>
    </row>
    <row r="3" spans="1:7" ht="15" customHeight="1" thickBot="1">
      <c r="A3" s="211"/>
      <c r="B3" s="211"/>
      <c r="C3" s="211"/>
      <c r="D3" s="211"/>
      <c r="E3" s="211"/>
      <c r="F3" s="211"/>
      <c r="G3" s="211"/>
    </row>
    <row r="4" spans="1:5" ht="15.75" thickBot="1">
      <c r="A4" s="464" t="s">
        <v>1041</v>
      </c>
      <c r="B4" s="479" t="s">
        <v>1057</v>
      </c>
      <c r="C4" s="460"/>
      <c r="D4" s="461"/>
      <c r="E4" s="462" t="s">
        <v>892</v>
      </c>
    </row>
    <row r="5" spans="1:5" ht="15.75" thickBot="1">
      <c r="A5" s="465"/>
      <c r="B5" s="394">
        <v>6001</v>
      </c>
      <c r="C5" s="394">
        <v>6002</v>
      </c>
      <c r="D5" s="394">
        <v>6003</v>
      </c>
      <c r="E5" s="463"/>
    </row>
    <row r="6" spans="1:5" ht="15">
      <c r="A6" s="387" t="s">
        <v>1045</v>
      </c>
      <c r="B6" s="388"/>
      <c r="C6" s="388"/>
      <c r="D6" s="388"/>
      <c r="E6" s="388"/>
    </row>
    <row r="7" spans="1:5" ht="15">
      <c r="A7" s="389" t="s">
        <v>1046</v>
      </c>
      <c r="B7" s="390"/>
      <c r="C7" s="390"/>
      <c r="D7" s="390"/>
      <c r="E7" s="390"/>
    </row>
    <row r="8" spans="1:5" ht="15">
      <c r="A8" s="387" t="s">
        <v>1047</v>
      </c>
      <c r="B8" s="390"/>
      <c r="C8" s="390"/>
      <c r="D8" s="390"/>
      <c r="E8" s="390"/>
    </row>
    <row r="9" spans="1:5" ht="15">
      <c r="A9" s="389" t="s">
        <v>1048</v>
      </c>
      <c r="B9" s="390"/>
      <c r="C9" s="390"/>
      <c r="D9" s="390"/>
      <c r="E9" s="390"/>
    </row>
    <row r="10" spans="1:5" ht="15">
      <c r="A10" s="387" t="s">
        <v>1049</v>
      </c>
      <c r="B10" s="390"/>
      <c r="C10" s="390"/>
      <c r="D10" s="390"/>
      <c r="E10" s="390"/>
    </row>
    <row r="11" spans="1:5" ht="15">
      <c r="A11" s="389" t="s">
        <v>1050</v>
      </c>
      <c r="B11" s="390"/>
      <c r="C11" s="390"/>
      <c r="D11" s="390"/>
      <c r="E11" s="390"/>
    </row>
    <row r="12" spans="1:5" ht="15">
      <c r="A12" s="387" t="s">
        <v>1051</v>
      </c>
      <c r="B12" s="390"/>
      <c r="C12" s="390"/>
      <c r="D12" s="390"/>
      <c r="E12" s="390"/>
    </row>
    <row r="13" spans="1:5" ht="15">
      <c r="A13" s="389" t="s">
        <v>1052</v>
      </c>
      <c r="B13" s="390"/>
      <c r="C13" s="390"/>
      <c r="D13" s="390"/>
      <c r="E13" s="390"/>
    </row>
    <row r="14" spans="1:5" ht="15">
      <c r="A14" s="387" t="s">
        <v>1053</v>
      </c>
      <c r="B14" s="390"/>
      <c r="C14" s="390"/>
      <c r="D14" s="390"/>
      <c r="E14" s="390"/>
    </row>
    <row r="15" spans="1:5" ht="15">
      <c r="A15" s="389" t="s">
        <v>1054</v>
      </c>
      <c r="B15" s="390"/>
      <c r="C15" s="390"/>
      <c r="D15" s="390"/>
      <c r="E15" s="390"/>
    </row>
    <row r="16" spans="1:5" ht="15">
      <c r="A16" s="387" t="s">
        <v>1055</v>
      </c>
      <c r="B16" s="390"/>
      <c r="C16" s="390"/>
      <c r="D16" s="390"/>
      <c r="E16" s="390"/>
    </row>
    <row r="17" spans="1:5" ht="15">
      <c r="A17" s="389" t="s">
        <v>1056</v>
      </c>
      <c r="B17" s="390"/>
      <c r="C17" s="390"/>
      <c r="D17" s="390"/>
      <c r="E17" s="390"/>
    </row>
    <row r="18" spans="1:5" ht="15">
      <c r="A18" s="391" t="s">
        <v>892</v>
      </c>
      <c r="B18" s="390"/>
      <c r="C18" s="390"/>
      <c r="D18" s="390"/>
      <c r="E18" s="390"/>
    </row>
    <row r="20" spans="1:3" ht="15.75">
      <c r="A20" s="383" t="s">
        <v>1155</v>
      </c>
      <c r="B20" s="211"/>
      <c r="C20" s="211"/>
    </row>
    <row r="21" ht="16.5" thickBot="1">
      <c r="B21" s="212"/>
    </row>
    <row r="22" spans="1:3" ht="45.75" thickBot="1">
      <c r="A22" s="213" t="s">
        <v>1125</v>
      </c>
      <c r="B22" s="208" t="s">
        <v>890</v>
      </c>
      <c r="C22" s="208" t="s">
        <v>1123</v>
      </c>
    </row>
    <row r="23" spans="1:3" ht="15.75" thickBot="1">
      <c r="A23" s="403"/>
      <c r="B23" s="404"/>
      <c r="C23" s="404"/>
    </row>
    <row r="24" spans="1:3" ht="15.75" thickBot="1">
      <c r="A24" s="403"/>
      <c r="B24" s="404"/>
      <c r="C24" s="404"/>
    </row>
    <row r="25" spans="1:3" ht="15.75" thickBot="1">
      <c r="A25" s="403"/>
      <c r="B25" s="404"/>
      <c r="C25" s="404"/>
    </row>
    <row r="27" spans="1:3" ht="15.75">
      <c r="A27" s="383" t="s">
        <v>1156</v>
      </c>
      <c r="B27" s="211"/>
      <c r="C27" s="211"/>
    </row>
    <row r="28" ht="16.5" thickBot="1">
      <c r="B28" s="212"/>
    </row>
    <row r="29" spans="1:3" ht="45.75" thickBot="1">
      <c r="A29" s="213" t="s">
        <v>1125</v>
      </c>
      <c r="B29" s="208" t="s">
        <v>890</v>
      </c>
      <c r="C29" s="208" t="s">
        <v>1123</v>
      </c>
    </row>
    <row r="30" spans="1:3" ht="15.75" thickBot="1">
      <c r="A30" s="403"/>
      <c r="B30" s="404"/>
      <c r="C30" s="404"/>
    </row>
    <row r="31" spans="1:3" ht="15.75" thickBot="1">
      <c r="A31" s="403"/>
      <c r="B31" s="404"/>
      <c r="C31" s="404"/>
    </row>
    <row r="32" spans="1:3" ht="15.75" thickBot="1">
      <c r="A32" s="403"/>
      <c r="B32" s="404"/>
      <c r="C32" s="404"/>
    </row>
  </sheetData>
  <sheetProtection/>
  <mergeCells count="3">
    <mergeCell ref="A4:A5"/>
    <mergeCell ref="B4:D4"/>
    <mergeCell ref="E4:E5"/>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B39"/>
  <sheetViews>
    <sheetView zoomScalePageLayoutView="0" workbookViewId="0" topLeftCell="A19">
      <selection activeCell="A39" sqref="A1:IV16384"/>
    </sheetView>
  </sheetViews>
  <sheetFormatPr defaultColWidth="9.140625" defaultRowHeight="15"/>
  <cols>
    <col min="1" max="1" width="42.00390625" style="0" customWidth="1"/>
    <col min="2" max="2" width="43.57421875" style="0" customWidth="1"/>
  </cols>
  <sheetData>
    <row r="1" ht="15">
      <c r="B1" s="112" t="s">
        <v>819</v>
      </c>
    </row>
    <row r="2" s="161" customFormat="1" ht="16.5" thickBot="1">
      <c r="A2" s="382" t="s">
        <v>1130</v>
      </c>
    </row>
    <row r="3" spans="1:2" ht="30.75" customHeight="1">
      <c r="A3" s="464" t="s">
        <v>1041</v>
      </c>
      <c r="B3" s="472" t="s">
        <v>1131</v>
      </c>
    </row>
    <row r="4" spans="1:2" ht="15.75" thickBot="1">
      <c r="A4" s="465"/>
      <c r="B4" s="473"/>
    </row>
    <row r="5" spans="1:2" ht="13.5" customHeight="1">
      <c r="A5" s="18" t="s">
        <v>1045</v>
      </c>
      <c r="B5" s="18"/>
    </row>
    <row r="6" spans="1:2" ht="13.5" customHeight="1">
      <c r="A6" s="159" t="s">
        <v>1046</v>
      </c>
      <c r="B6" s="159"/>
    </row>
    <row r="7" spans="1:2" ht="13.5" customHeight="1">
      <c r="A7" s="18" t="s">
        <v>1047</v>
      </c>
      <c r="B7" s="14"/>
    </row>
    <row r="8" spans="1:2" ht="13.5" customHeight="1">
      <c r="A8" s="159" t="s">
        <v>1048</v>
      </c>
      <c r="B8" s="14"/>
    </row>
    <row r="9" spans="1:2" ht="13.5" customHeight="1">
      <c r="A9" s="18" t="s">
        <v>1049</v>
      </c>
      <c r="B9" s="14"/>
    </row>
    <row r="10" spans="1:2" ht="13.5" customHeight="1">
      <c r="A10" s="159" t="s">
        <v>1050</v>
      </c>
      <c r="B10" s="14"/>
    </row>
    <row r="11" spans="1:2" ht="13.5" customHeight="1">
      <c r="A11" s="18" t="s">
        <v>1051</v>
      </c>
      <c r="B11" s="14"/>
    </row>
    <row r="12" spans="1:2" ht="13.5" customHeight="1">
      <c r="A12" s="159" t="s">
        <v>1052</v>
      </c>
      <c r="B12" s="14"/>
    </row>
    <row r="13" spans="1:2" ht="13.5" customHeight="1">
      <c r="A13" s="18" t="s">
        <v>1053</v>
      </c>
      <c r="B13" s="14"/>
    </row>
    <row r="14" spans="1:2" ht="13.5" customHeight="1">
      <c r="A14" s="159" t="s">
        <v>1054</v>
      </c>
      <c r="B14" s="14"/>
    </row>
    <row r="15" spans="1:2" ht="13.5" customHeight="1">
      <c r="A15" s="18" t="s">
        <v>1055</v>
      </c>
      <c r="B15" s="14"/>
    </row>
    <row r="16" spans="1:2" ht="13.5" customHeight="1">
      <c r="A16" s="159" t="s">
        <v>1056</v>
      </c>
      <c r="B16" s="14"/>
    </row>
    <row r="17" spans="1:2" ht="13.5" customHeight="1">
      <c r="A17" s="160" t="s">
        <v>892</v>
      </c>
      <c r="B17" s="14"/>
    </row>
    <row r="19" s="161" customFormat="1" ht="15.75">
      <c r="A19" s="382" t="s">
        <v>1132</v>
      </c>
    </row>
    <row r="20" ht="15.75" thickBot="1"/>
    <row r="21" spans="1:2" ht="30.75" customHeight="1">
      <c r="A21" s="464" t="s">
        <v>1041</v>
      </c>
      <c r="B21" s="472" t="s">
        <v>1131</v>
      </c>
    </row>
    <row r="22" spans="1:2" ht="15.75" thickBot="1">
      <c r="A22" s="465"/>
      <c r="B22" s="473"/>
    </row>
    <row r="23" spans="1:2" ht="13.5" customHeight="1">
      <c r="A23" s="18" t="s">
        <v>1045</v>
      </c>
      <c r="B23" s="18"/>
    </row>
    <row r="24" spans="1:2" ht="13.5" customHeight="1">
      <c r="A24" s="159" t="s">
        <v>1046</v>
      </c>
      <c r="B24" s="159"/>
    </row>
    <row r="25" spans="1:2" ht="13.5" customHeight="1">
      <c r="A25" s="18" t="s">
        <v>1047</v>
      </c>
      <c r="B25" s="14"/>
    </row>
    <row r="26" spans="1:2" ht="13.5" customHeight="1">
      <c r="A26" s="159" t="s">
        <v>1048</v>
      </c>
      <c r="B26" s="14"/>
    </row>
    <row r="27" spans="1:2" ht="13.5" customHeight="1">
      <c r="A27" s="18" t="s">
        <v>1049</v>
      </c>
      <c r="B27" s="14"/>
    </row>
    <row r="28" spans="1:2" ht="13.5" customHeight="1">
      <c r="A28" s="159" t="s">
        <v>1050</v>
      </c>
      <c r="B28" s="14"/>
    </row>
    <row r="29" spans="1:2" ht="13.5" customHeight="1">
      <c r="A29" s="18" t="s">
        <v>1051</v>
      </c>
      <c r="B29" s="14"/>
    </row>
    <row r="30" spans="1:2" ht="13.5" customHeight="1">
      <c r="A30" s="159" t="s">
        <v>1052</v>
      </c>
      <c r="B30" s="14"/>
    </row>
    <row r="31" spans="1:2" ht="13.5" customHeight="1">
      <c r="A31" s="18" t="s">
        <v>1053</v>
      </c>
      <c r="B31" s="14"/>
    </row>
    <row r="32" spans="1:2" ht="13.5" customHeight="1">
      <c r="A32" s="159" t="s">
        <v>1054</v>
      </c>
      <c r="B32" s="14"/>
    </row>
    <row r="33" spans="1:2" ht="13.5" customHeight="1">
      <c r="A33" s="18" t="s">
        <v>1055</v>
      </c>
      <c r="B33" s="14"/>
    </row>
    <row r="34" spans="1:2" ht="13.5" customHeight="1">
      <c r="A34" s="159" t="s">
        <v>1056</v>
      </c>
      <c r="B34" s="14"/>
    </row>
    <row r="35" spans="1:2" ht="13.5" customHeight="1">
      <c r="A35" s="160" t="s">
        <v>892</v>
      </c>
      <c r="B35" s="14"/>
    </row>
    <row r="36" spans="1:2" ht="13.5" customHeight="1">
      <c r="A36" s="157"/>
      <c r="B36" s="161"/>
    </row>
    <row r="37" spans="1:2" ht="13.5" customHeight="1">
      <c r="A37" s="157"/>
      <c r="B37" s="161"/>
    </row>
    <row r="38" ht="13.5" customHeight="1"/>
    <row r="39" s="65" customFormat="1" ht="17.25">
      <c r="A39" s="384" t="s">
        <v>1194</v>
      </c>
    </row>
  </sheetData>
  <sheetProtection/>
  <mergeCells count="4">
    <mergeCell ref="A3:A4"/>
    <mergeCell ref="B3:B4"/>
    <mergeCell ref="A21:A22"/>
    <mergeCell ref="B21:B22"/>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34"/>
  <sheetViews>
    <sheetView view="pageLayout" workbookViewId="0" topLeftCell="A14">
      <selection activeCell="A34" sqref="A34:D34"/>
    </sheetView>
  </sheetViews>
  <sheetFormatPr defaultColWidth="9.140625" defaultRowHeight="15"/>
  <cols>
    <col min="1" max="1" width="21.140625" style="87" customWidth="1"/>
    <col min="2" max="2" width="19.7109375" style="87" customWidth="1"/>
    <col min="3" max="3" width="21.57421875" style="87" customWidth="1"/>
    <col min="4" max="4" width="25.421875" style="87" customWidth="1"/>
    <col min="5" max="16384" width="9.140625" style="87" customWidth="1"/>
  </cols>
  <sheetData>
    <row r="1" ht="15.75">
      <c r="D1" s="324" t="s">
        <v>842</v>
      </c>
    </row>
    <row r="3" ht="15.75">
      <c r="A3" s="406" t="s">
        <v>1157</v>
      </c>
    </row>
    <row r="5" spans="1:3" s="269" customFormat="1" ht="23.25" customHeight="1">
      <c r="A5" s="93" t="s">
        <v>1126</v>
      </c>
      <c r="B5" s="93" t="s">
        <v>890</v>
      </c>
      <c r="C5" s="93" t="s">
        <v>1127</v>
      </c>
    </row>
    <row r="6" spans="1:3" ht="15.75">
      <c r="A6" s="407"/>
      <c r="B6" s="407"/>
      <c r="C6" s="407"/>
    </row>
    <row r="7" spans="1:3" ht="15.75">
      <c r="A7" s="407"/>
      <c r="B7" s="407"/>
      <c r="C7" s="407"/>
    </row>
    <row r="8" spans="1:3" ht="15.75">
      <c r="A8" s="407"/>
      <c r="B8" s="407"/>
      <c r="C8" s="407"/>
    </row>
    <row r="9" spans="1:3" ht="15.75">
      <c r="A9" s="407"/>
      <c r="B9" s="407"/>
      <c r="C9" s="407"/>
    </row>
    <row r="10" spans="1:3" ht="15.75">
      <c r="A10" s="407"/>
      <c r="B10" s="407"/>
      <c r="C10" s="407"/>
    </row>
    <row r="11" spans="1:3" ht="15.75">
      <c r="A11" s="407"/>
      <c r="B11" s="407"/>
      <c r="C11" s="407"/>
    </row>
    <row r="14" ht="15.75">
      <c r="A14" s="406" t="s">
        <v>1195</v>
      </c>
    </row>
    <row r="16" spans="1:4" s="278" customFormat="1" ht="24" customHeight="1">
      <c r="A16" s="93" t="s">
        <v>1126</v>
      </c>
      <c r="B16" s="93" t="s">
        <v>1133</v>
      </c>
      <c r="C16" s="93" t="s">
        <v>1134</v>
      </c>
      <c r="D16" s="93" t="s">
        <v>1135</v>
      </c>
    </row>
    <row r="17" spans="1:4" ht="15.75">
      <c r="A17" s="407"/>
      <c r="B17" s="407"/>
      <c r="C17" s="407"/>
      <c r="D17" s="407"/>
    </row>
    <row r="18" spans="1:4" ht="15.75">
      <c r="A18" s="407"/>
      <c r="B18" s="407"/>
      <c r="C18" s="407"/>
      <c r="D18" s="407"/>
    </row>
    <row r="19" spans="1:4" ht="15.75">
      <c r="A19" s="407"/>
      <c r="B19" s="407"/>
      <c r="C19" s="407"/>
      <c r="D19" s="407"/>
    </row>
    <row r="20" spans="1:4" ht="15.75">
      <c r="A20" s="407"/>
      <c r="B20" s="407"/>
      <c r="C20" s="407"/>
      <c r="D20" s="407"/>
    </row>
    <row r="21" spans="1:4" ht="15.75">
      <c r="A21" s="407"/>
      <c r="B21" s="407"/>
      <c r="C21" s="407"/>
      <c r="D21" s="407"/>
    </row>
    <row r="24" ht="15.75">
      <c r="A24" s="406" t="s">
        <v>1158</v>
      </c>
    </row>
    <row r="26" spans="1:4" ht="45">
      <c r="A26" s="408" t="s">
        <v>1136</v>
      </c>
      <c r="B26" s="409" t="s">
        <v>1137</v>
      </c>
      <c r="C26" s="409" t="s">
        <v>1138</v>
      </c>
      <c r="D26" s="408" t="s">
        <v>1139</v>
      </c>
    </row>
    <row r="27" spans="1:4" ht="15.75">
      <c r="A27" s="93"/>
      <c r="B27" s="93"/>
      <c r="C27" s="93"/>
      <c r="D27" s="93"/>
    </row>
    <row r="28" spans="1:4" ht="15.75">
      <c r="A28" s="93"/>
      <c r="B28" s="93"/>
      <c r="C28" s="93"/>
      <c r="D28" s="93"/>
    </row>
    <row r="29" spans="1:4" ht="15.75">
      <c r="A29" s="93"/>
      <c r="B29" s="93"/>
      <c r="C29" s="93"/>
      <c r="D29" s="93"/>
    </row>
    <row r="30" spans="1:4" ht="15.75">
      <c r="A30" s="93"/>
      <c r="B30" s="93"/>
      <c r="C30" s="93"/>
      <c r="D30" s="93"/>
    </row>
    <row r="31" spans="1:4" ht="15.75">
      <c r="A31" s="93"/>
      <c r="B31" s="93"/>
      <c r="C31" s="93"/>
      <c r="D31" s="93"/>
    </row>
    <row r="34" spans="1:4" ht="30.75" customHeight="1">
      <c r="A34" s="480" t="s">
        <v>1140</v>
      </c>
      <c r="B34" s="480"/>
      <c r="C34" s="480"/>
      <c r="D34" s="480"/>
    </row>
  </sheetData>
  <sheetProtection/>
  <mergeCells count="1">
    <mergeCell ref="A34:D34"/>
  </mergeCells>
  <printOptions/>
  <pageMargins left="0.67" right="0.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4999699890613556"/>
  </sheetPr>
  <dimension ref="A1:F35"/>
  <sheetViews>
    <sheetView zoomScalePageLayoutView="0" workbookViewId="0" topLeftCell="A1">
      <selection activeCell="A21" sqref="A21"/>
    </sheetView>
  </sheetViews>
  <sheetFormatPr defaultColWidth="9.140625" defaultRowHeight="15"/>
  <cols>
    <col min="1" max="1" width="38.421875" style="196" customWidth="1"/>
    <col min="2" max="2" width="20.8515625" style="199" customWidth="1"/>
    <col min="3" max="3" width="12.8515625" style="196" customWidth="1"/>
    <col min="4" max="4" width="2.140625" style="196" customWidth="1"/>
    <col min="5" max="5" width="12.57421875" style="196" customWidth="1"/>
    <col min="6" max="16384" width="9.140625" style="196" customWidth="1"/>
  </cols>
  <sheetData>
    <row r="1" ht="15">
      <c r="E1" s="313" t="s">
        <v>801</v>
      </c>
    </row>
    <row r="2" spans="1:6" ht="18.75">
      <c r="A2" s="417" t="s">
        <v>942</v>
      </c>
      <c r="B2" s="418"/>
      <c r="C2" s="418"/>
      <c r="D2" s="418"/>
      <c r="E2" s="418"/>
      <c r="F2" s="314"/>
    </row>
    <row r="4" spans="2:5" ht="15">
      <c r="B4" s="418" t="s">
        <v>851</v>
      </c>
      <c r="C4" s="419" t="s">
        <v>852</v>
      </c>
      <c r="D4" s="419"/>
      <c r="E4" s="419"/>
    </row>
    <row r="5" spans="2:5" ht="30">
      <c r="B5" s="418"/>
      <c r="C5" s="315" t="s">
        <v>859</v>
      </c>
      <c r="D5" s="316"/>
      <c r="E5" s="315" t="s">
        <v>860</v>
      </c>
    </row>
    <row r="6" spans="1:2" ht="15.75">
      <c r="A6" s="302" t="s">
        <v>966</v>
      </c>
      <c r="B6" s="317"/>
    </row>
    <row r="7" spans="1:2" ht="15.75">
      <c r="A7" s="295" t="s">
        <v>967</v>
      </c>
      <c r="B7" s="317" t="s">
        <v>848</v>
      </c>
    </row>
    <row r="8" spans="1:2" ht="15.75">
      <c r="A8" s="87"/>
      <c r="B8" s="317"/>
    </row>
    <row r="9" ht="15.75">
      <c r="A9" s="302" t="s">
        <v>968</v>
      </c>
    </row>
    <row r="10" spans="1:2" ht="15.75">
      <c r="A10" s="295" t="s">
        <v>969</v>
      </c>
      <c r="B10" s="199" t="s">
        <v>847</v>
      </c>
    </row>
    <row r="11" spans="1:2" ht="15.75">
      <c r="A11" s="295" t="s">
        <v>975</v>
      </c>
      <c r="B11" s="199" t="s">
        <v>802</v>
      </c>
    </row>
    <row r="12" ht="15.75">
      <c r="A12" s="87"/>
    </row>
    <row r="13" spans="1:5" ht="16.5" thickBot="1">
      <c r="A13" s="299" t="s">
        <v>970</v>
      </c>
      <c r="C13" s="318"/>
      <c r="E13" s="318"/>
    </row>
    <row r="14" ht="16.5" thickTop="1">
      <c r="A14" s="87"/>
    </row>
    <row r="15" ht="15.75">
      <c r="A15" s="302" t="s">
        <v>1163</v>
      </c>
    </row>
    <row r="16" ht="15.75">
      <c r="A16" s="295" t="s">
        <v>1164</v>
      </c>
    </row>
    <row r="17" ht="31.5">
      <c r="A17" s="312" t="s">
        <v>971</v>
      </c>
    </row>
    <row r="18" ht="15.75">
      <c r="A18" s="87"/>
    </row>
    <row r="19" ht="15.75">
      <c r="A19" s="302" t="s">
        <v>972</v>
      </c>
    </row>
    <row r="20" spans="1:2" ht="15.75">
      <c r="A20" s="295" t="s">
        <v>1165</v>
      </c>
      <c r="B20" s="199" t="s">
        <v>803</v>
      </c>
    </row>
    <row r="21" spans="1:2" ht="15.75">
      <c r="A21" s="295" t="s">
        <v>973</v>
      </c>
      <c r="B21" s="199" t="s">
        <v>802</v>
      </c>
    </row>
    <row r="22" ht="15.75">
      <c r="A22" s="87"/>
    </row>
    <row r="23" spans="1:5" ht="16.5" thickBot="1">
      <c r="A23" s="299" t="s">
        <v>974</v>
      </c>
      <c r="C23" s="318"/>
      <c r="E23" s="318"/>
    </row>
    <row r="24" ht="15.75" thickTop="1"/>
    <row r="25" spans="1:5" s="198" customFormat="1" ht="123" customHeight="1">
      <c r="A25" s="420" t="s">
        <v>1166</v>
      </c>
      <c r="B25" s="420"/>
      <c r="C25" s="420"/>
      <c r="D25" s="420"/>
      <c r="E25" s="420"/>
    </row>
    <row r="31" spans="1:3" ht="15">
      <c r="A31" s="196" t="s">
        <v>797</v>
      </c>
      <c r="B31" s="319" t="s">
        <v>798</v>
      </c>
      <c r="C31" s="196" t="s">
        <v>799</v>
      </c>
    </row>
    <row r="32" spans="1:5" s="321" customFormat="1" ht="52.5" customHeight="1">
      <c r="A32" s="320" t="s">
        <v>861</v>
      </c>
      <c r="B32" s="320" t="s">
        <v>865</v>
      </c>
      <c r="C32" s="421" t="s">
        <v>866</v>
      </c>
      <c r="D32" s="421"/>
      <c r="E32" s="421"/>
    </row>
    <row r="33" spans="1:3" ht="15.75">
      <c r="A33" s="87" t="s">
        <v>862</v>
      </c>
      <c r="B33" s="87" t="s">
        <v>862</v>
      </c>
      <c r="C33" s="196" t="s">
        <v>862</v>
      </c>
    </row>
    <row r="34" spans="1:3" ht="15.75">
      <c r="A34" s="87" t="s">
        <v>863</v>
      </c>
      <c r="B34" s="87" t="s">
        <v>863</v>
      </c>
      <c r="C34" s="196" t="s">
        <v>864</v>
      </c>
    </row>
    <row r="35" spans="1:2" ht="15.75">
      <c r="A35" s="87" t="s">
        <v>864</v>
      </c>
      <c r="B35" s="87" t="s">
        <v>864</v>
      </c>
    </row>
  </sheetData>
  <sheetProtection/>
  <mergeCells count="5">
    <mergeCell ref="A2:E2"/>
    <mergeCell ref="B4:B5"/>
    <mergeCell ref="C4:E4"/>
    <mergeCell ref="A25:E25"/>
    <mergeCell ref="C32:E3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4999699890613556"/>
  </sheetPr>
  <dimension ref="A1:F62"/>
  <sheetViews>
    <sheetView zoomScalePageLayoutView="0" workbookViewId="0" topLeftCell="A31">
      <selection activeCell="A45" sqref="A45"/>
    </sheetView>
  </sheetViews>
  <sheetFormatPr defaultColWidth="9.140625" defaultRowHeight="15"/>
  <cols>
    <col min="1" max="1" width="62.8515625" style="269" customWidth="1"/>
    <col min="2" max="2" width="9.140625" style="87" customWidth="1"/>
    <col min="3" max="3" width="1.7109375" style="87" customWidth="1"/>
    <col min="4" max="16384" width="9.140625" style="87" customWidth="1"/>
  </cols>
  <sheetData>
    <row r="1" ht="15.75">
      <c r="D1" s="324" t="s">
        <v>820</v>
      </c>
    </row>
    <row r="2" spans="1:6" ht="16.5">
      <c r="A2" s="422" t="s">
        <v>1167</v>
      </c>
      <c r="B2" s="422"/>
      <c r="C2" s="422"/>
      <c r="D2" s="422"/>
      <c r="E2" s="325"/>
      <c r="F2" s="325"/>
    </row>
    <row r="3" ht="9" customHeight="1"/>
    <row r="4" spans="2:4" ht="15.75">
      <c r="B4" s="423" t="s">
        <v>852</v>
      </c>
      <c r="C4" s="423"/>
      <c r="D4" s="423"/>
    </row>
    <row r="5" spans="2:4" ht="31.5">
      <c r="B5" s="326" t="s">
        <v>859</v>
      </c>
      <c r="C5" s="327"/>
      <c r="D5" s="326" t="s">
        <v>860</v>
      </c>
    </row>
    <row r="6" ht="16.5">
      <c r="A6" s="271" t="s">
        <v>1168</v>
      </c>
    </row>
    <row r="7" ht="15.75">
      <c r="A7" s="269" t="s">
        <v>867</v>
      </c>
    </row>
    <row r="8" ht="15.75">
      <c r="A8" s="269" t="s">
        <v>868</v>
      </c>
    </row>
    <row r="9" ht="15.75">
      <c r="A9" s="269" t="s">
        <v>869</v>
      </c>
    </row>
    <row r="10" ht="15.75">
      <c r="A10" s="270" t="s">
        <v>870</v>
      </c>
    </row>
    <row r="11" ht="15.75">
      <c r="A11" s="270" t="s">
        <v>871</v>
      </c>
    </row>
    <row r="12" ht="15.75">
      <c r="A12" s="270" t="s">
        <v>872</v>
      </c>
    </row>
    <row r="13" ht="15.75">
      <c r="A13" s="270"/>
    </row>
    <row r="14" spans="1:4" ht="33">
      <c r="A14" s="328" t="s">
        <v>1169</v>
      </c>
      <c r="B14" s="329"/>
      <c r="D14" s="329"/>
    </row>
    <row r="15" ht="15.75">
      <c r="A15" s="270"/>
    </row>
    <row r="16" ht="16.5">
      <c r="A16" s="273" t="s">
        <v>1175</v>
      </c>
    </row>
    <row r="17" ht="31.5">
      <c r="A17" s="274" t="s">
        <v>873</v>
      </c>
    </row>
    <row r="18" ht="15.75">
      <c r="A18" s="270" t="s">
        <v>874</v>
      </c>
    </row>
    <row r="19" ht="15.75">
      <c r="A19" s="274" t="s">
        <v>875</v>
      </c>
    </row>
    <row r="20" ht="15.75">
      <c r="A20" s="270" t="s">
        <v>876</v>
      </c>
    </row>
    <row r="21" ht="15.75">
      <c r="A21" s="270" t="s">
        <v>877</v>
      </c>
    </row>
    <row r="22" ht="15.75">
      <c r="A22" s="270" t="s">
        <v>878</v>
      </c>
    </row>
    <row r="23" ht="15.75">
      <c r="A23" s="270" t="s">
        <v>879</v>
      </c>
    </row>
    <row r="24" ht="15.75">
      <c r="A24" s="270"/>
    </row>
    <row r="25" spans="1:4" ht="16.5">
      <c r="A25" s="277" t="s">
        <v>1176</v>
      </c>
      <c r="B25" s="329"/>
      <c r="D25" s="329"/>
    </row>
    <row r="27" spans="1:4" ht="33">
      <c r="A27" s="277" t="s">
        <v>1170</v>
      </c>
      <c r="B27" s="329"/>
      <c r="D27" s="329"/>
    </row>
    <row r="29" ht="16.5">
      <c r="A29" s="271" t="s">
        <v>1177</v>
      </c>
    </row>
    <row r="30" ht="15.75">
      <c r="A30" s="270" t="s">
        <v>931</v>
      </c>
    </row>
    <row r="31" ht="15.75">
      <c r="A31" s="270" t="s">
        <v>932</v>
      </c>
    </row>
    <row r="32" ht="15.75">
      <c r="A32" s="270" t="s">
        <v>933</v>
      </c>
    </row>
    <row r="33" spans="1:4" ht="16.5">
      <c r="A33" s="276" t="s">
        <v>976</v>
      </c>
      <c r="B33" s="329"/>
      <c r="D33" s="329"/>
    </row>
    <row r="34" ht="15.75">
      <c r="A34" s="270"/>
    </row>
    <row r="35" ht="16.5">
      <c r="A35" s="273" t="s">
        <v>1178</v>
      </c>
    </row>
    <row r="36" ht="15.75">
      <c r="A36" s="274" t="s">
        <v>977</v>
      </c>
    </row>
    <row r="37" ht="15.75">
      <c r="A37" s="270" t="s">
        <v>934</v>
      </c>
    </row>
    <row r="38" ht="15.75">
      <c r="A38" s="270" t="s">
        <v>935</v>
      </c>
    </row>
    <row r="39" ht="15.75">
      <c r="A39" s="270" t="s">
        <v>978</v>
      </c>
    </row>
    <row r="40" ht="15.75">
      <c r="A40" s="274" t="s">
        <v>936</v>
      </c>
    </row>
    <row r="41" ht="15.75">
      <c r="A41" s="270" t="s">
        <v>937</v>
      </c>
    </row>
    <row r="42" spans="1:4" ht="16.5">
      <c r="A42" s="276" t="s">
        <v>1179</v>
      </c>
      <c r="B42" s="329"/>
      <c r="D42" s="329"/>
    </row>
    <row r="43" ht="15.75">
      <c r="A43" s="270"/>
    </row>
    <row r="44" ht="15.75">
      <c r="A44" s="270"/>
    </row>
    <row r="45" spans="1:4" ht="31.5" customHeight="1">
      <c r="A45" s="276" t="s">
        <v>1184</v>
      </c>
      <c r="B45" s="329"/>
      <c r="D45" s="329"/>
    </row>
    <row r="47" spans="1:4" ht="33">
      <c r="A47" s="277" t="s">
        <v>1171</v>
      </c>
      <c r="B47" s="329"/>
      <c r="D47" s="329"/>
    </row>
    <row r="49" ht="16.5">
      <c r="A49" s="271" t="s">
        <v>1182</v>
      </c>
    </row>
    <row r="50" ht="15.75">
      <c r="A50" s="270" t="s">
        <v>938</v>
      </c>
    </row>
    <row r="51" spans="1:4" ht="16.5">
      <c r="A51" s="272" t="s">
        <v>1181</v>
      </c>
      <c r="B51" s="329"/>
      <c r="D51" s="329"/>
    </row>
    <row r="53" ht="16.5">
      <c r="A53" s="271" t="s">
        <v>1178</v>
      </c>
    </row>
    <row r="54" ht="15.75">
      <c r="A54" s="270" t="s">
        <v>939</v>
      </c>
    </row>
    <row r="55" spans="1:4" ht="16.5">
      <c r="A55" s="272" t="s">
        <v>1180</v>
      </c>
      <c r="B55" s="329"/>
      <c r="D55" s="329"/>
    </row>
    <row r="57" spans="1:4" ht="16.5">
      <c r="A57" s="275" t="s">
        <v>1183</v>
      </c>
      <c r="B57" s="329"/>
      <c r="D57" s="329"/>
    </row>
    <row r="59" ht="16.5">
      <c r="A59" s="275" t="s">
        <v>1172</v>
      </c>
    </row>
    <row r="60" ht="16.5">
      <c r="A60" s="275" t="s">
        <v>1173</v>
      </c>
    </row>
    <row r="61" spans="1:4" ht="17.25" thickBot="1">
      <c r="A61" s="275" t="s">
        <v>1174</v>
      </c>
      <c r="B61" s="330"/>
      <c r="D61" s="330"/>
    </row>
    <row r="62" ht="16.5" thickTop="1">
      <c r="A62" s="325"/>
    </row>
  </sheetData>
  <sheetProtection/>
  <mergeCells count="2">
    <mergeCell ref="A2:D2"/>
    <mergeCell ref="B4:D4"/>
  </mergeCells>
  <printOptions/>
  <pageMargins left="0.7" right="0.7" top="0.75" bottom="0.75" header="0.3" footer="0.3"/>
  <pageSetup horizontalDpi="600" verticalDpi="600" orientation="portrait" paperSize="9" r:id="rId1"/>
  <rowBreaks count="1" manualBreakCount="1">
    <brk id="43" max="255" man="1"/>
  </rowBreaks>
</worksheet>
</file>

<file path=xl/worksheets/sheet5.xml><?xml version="1.0" encoding="utf-8"?>
<worksheet xmlns="http://schemas.openxmlformats.org/spreadsheetml/2006/main" xmlns:r="http://schemas.openxmlformats.org/officeDocument/2006/relationships">
  <sheetPr>
    <tabColor theme="5" tint="-0.24997000396251678"/>
  </sheetPr>
  <dimension ref="A1:F83"/>
  <sheetViews>
    <sheetView zoomScalePageLayoutView="0" workbookViewId="0" topLeftCell="A1">
      <selection activeCell="A2" sqref="A2:E2"/>
    </sheetView>
  </sheetViews>
  <sheetFormatPr defaultColWidth="9.140625" defaultRowHeight="15"/>
  <cols>
    <col min="1" max="1" width="78.140625" style="87" customWidth="1"/>
    <col min="2" max="2" width="9.28125" style="215" customWidth="1"/>
    <col min="3" max="3" width="7.421875" style="87" customWidth="1"/>
    <col min="4" max="4" width="10.140625" style="87" customWidth="1"/>
    <col min="5" max="5" width="19.421875" style="87" customWidth="1"/>
    <col min="6" max="16384" width="9.140625" style="87" customWidth="1"/>
  </cols>
  <sheetData>
    <row r="1" ht="16.5" thickBot="1">
      <c r="E1" s="282" t="s">
        <v>821</v>
      </c>
    </row>
    <row r="2" spans="1:5" s="269" customFormat="1" ht="72.75" customHeight="1">
      <c r="A2" s="424" t="s">
        <v>940</v>
      </c>
      <c r="B2" s="425"/>
      <c r="C2" s="425"/>
      <c r="D2" s="425"/>
      <c r="E2" s="426"/>
    </row>
    <row r="3" spans="1:5" ht="15.75">
      <c r="A3" s="205"/>
      <c r="B3" s="331" t="s">
        <v>851</v>
      </c>
      <c r="C3" s="332" t="s">
        <v>853</v>
      </c>
      <c r="D3" s="332" t="s">
        <v>853</v>
      </c>
      <c r="E3" s="220" t="s">
        <v>853</v>
      </c>
    </row>
    <row r="4" spans="1:5" s="269" customFormat="1" ht="15.75">
      <c r="A4" s="333" t="s">
        <v>880</v>
      </c>
      <c r="B4" s="221"/>
      <c r="C4" s="217"/>
      <c r="D4" s="217"/>
      <c r="E4" s="218"/>
    </row>
    <row r="5" spans="1:5" s="269" customFormat="1" ht="15.75">
      <c r="A5" s="333" t="s">
        <v>979</v>
      </c>
      <c r="B5" s="222"/>
      <c r="C5" s="217"/>
      <c r="D5" s="217"/>
      <c r="E5" s="218"/>
    </row>
    <row r="6" spans="1:5" s="269" customFormat="1" ht="15.75">
      <c r="A6" s="334" t="s">
        <v>980</v>
      </c>
      <c r="B6" s="222" t="s">
        <v>822</v>
      </c>
      <c r="C6" s="219"/>
      <c r="D6" s="223" t="s">
        <v>715</v>
      </c>
      <c r="E6" s="224"/>
    </row>
    <row r="7" spans="1:5" s="269" customFormat="1" ht="15.75">
      <c r="A7" s="334" t="s">
        <v>981</v>
      </c>
      <c r="B7" s="222" t="s">
        <v>823</v>
      </c>
      <c r="C7" s="219"/>
      <c r="D7" s="225" t="s">
        <v>715</v>
      </c>
      <c r="E7" s="224"/>
    </row>
    <row r="8" spans="1:5" s="269" customFormat="1" ht="15.75">
      <c r="A8" s="335" t="s">
        <v>881</v>
      </c>
      <c r="B8" s="222"/>
      <c r="C8" s="226"/>
      <c r="D8" s="227"/>
      <c r="E8" s="228" t="s">
        <v>715</v>
      </c>
    </row>
    <row r="9" spans="1:5" s="269" customFormat="1" ht="15.75">
      <c r="A9" s="334"/>
      <c r="B9" s="222"/>
      <c r="C9" s="217"/>
      <c r="D9" s="217"/>
      <c r="E9" s="218"/>
    </row>
    <row r="10" spans="1:5" s="269" customFormat="1" ht="15.75">
      <c r="A10" s="333" t="s">
        <v>985</v>
      </c>
      <c r="B10" s="222"/>
      <c r="C10" s="217"/>
      <c r="D10" s="217"/>
      <c r="E10" s="218"/>
    </row>
    <row r="11" spans="1:5" s="269" customFormat="1" ht="8.25" customHeight="1">
      <c r="A11" s="334"/>
      <c r="B11" s="222"/>
      <c r="C11" s="217"/>
      <c r="D11" s="217"/>
      <c r="E11" s="218"/>
    </row>
    <row r="12" spans="1:5" s="269" customFormat="1" ht="15.75">
      <c r="A12" s="334" t="s">
        <v>982</v>
      </c>
      <c r="B12" s="222" t="s">
        <v>824</v>
      </c>
      <c r="C12" s="223"/>
      <c r="D12" s="223" t="s">
        <v>715</v>
      </c>
      <c r="E12" s="218"/>
    </row>
    <row r="13" spans="1:5" s="269" customFormat="1" ht="15.75">
      <c r="A13" s="335" t="s">
        <v>986</v>
      </c>
      <c r="B13" s="222"/>
      <c r="C13" s="217"/>
      <c r="D13" s="217"/>
      <c r="E13" s="218"/>
    </row>
    <row r="14" spans="1:5" s="269" customFormat="1" ht="31.5">
      <c r="A14" s="336" t="s">
        <v>984</v>
      </c>
      <c r="B14" s="222" t="s">
        <v>825</v>
      </c>
      <c r="C14" s="223" t="s">
        <v>715</v>
      </c>
      <c r="D14" s="223"/>
      <c r="E14" s="218"/>
    </row>
    <row r="15" spans="1:5" s="269" customFormat="1" ht="31.5">
      <c r="A15" s="336" t="s">
        <v>983</v>
      </c>
      <c r="B15" s="222" t="s">
        <v>826</v>
      </c>
      <c r="C15" s="225" t="s">
        <v>715</v>
      </c>
      <c r="D15" s="223" t="s">
        <v>715</v>
      </c>
      <c r="E15" s="218"/>
    </row>
    <row r="16" spans="1:5" s="269" customFormat="1" ht="15.75">
      <c r="A16" s="335" t="s">
        <v>987</v>
      </c>
      <c r="B16" s="222"/>
      <c r="C16" s="217"/>
      <c r="D16" s="217"/>
      <c r="E16" s="218"/>
    </row>
    <row r="17" spans="1:5" s="269" customFormat="1" ht="31.5">
      <c r="A17" s="336" t="s">
        <v>988</v>
      </c>
      <c r="B17" s="222" t="s">
        <v>827</v>
      </c>
      <c r="C17" s="223" t="s">
        <v>715</v>
      </c>
      <c r="D17" s="223"/>
      <c r="E17" s="218"/>
    </row>
    <row r="18" spans="1:5" s="269" customFormat="1" ht="31.5">
      <c r="A18" s="336" t="s">
        <v>989</v>
      </c>
      <c r="B18" s="222" t="s">
        <v>828</v>
      </c>
      <c r="C18" s="223" t="s">
        <v>715</v>
      </c>
      <c r="D18" s="223" t="s">
        <v>715</v>
      </c>
      <c r="E18" s="218"/>
    </row>
    <row r="19" spans="1:5" s="269" customFormat="1" ht="15.75">
      <c r="A19" s="335" t="s">
        <v>990</v>
      </c>
      <c r="B19" s="222"/>
      <c r="C19" s="229"/>
      <c r="D19" s="225"/>
      <c r="E19" s="230" t="s">
        <v>709</v>
      </c>
    </row>
    <row r="20" spans="1:5" s="269" customFormat="1" ht="9.75" customHeight="1">
      <c r="A20" s="337"/>
      <c r="B20" s="222"/>
      <c r="C20" s="223"/>
      <c r="D20" s="223"/>
      <c r="E20" s="224"/>
    </row>
    <row r="21" spans="1:5" s="269" customFormat="1" ht="16.5" thickBot="1">
      <c r="A21" s="335" t="s">
        <v>991</v>
      </c>
      <c r="B21" s="222"/>
      <c r="C21" s="231"/>
      <c r="D21" s="231"/>
      <c r="E21" s="232" t="s">
        <v>715</v>
      </c>
    </row>
    <row r="22" spans="1:5" s="269" customFormat="1" ht="16.5" thickTop="1">
      <c r="A22" s="335"/>
      <c r="B22" s="222"/>
      <c r="C22" s="223"/>
      <c r="D22" s="223"/>
      <c r="E22" s="224"/>
    </row>
    <row r="23" spans="1:5" s="269" customFormat="1" ht="15.75">
      <c r="A23" s="333" t="s">
        <v>882</v>
      </c>
      <c r="B23" s="222"/>
      <c r="C23" s="217"/>
      <c r="D23" s="217"/>
      <c r="E23" s="218"/>
    </row>
    <row r="24" spans="1:5" s="269" customFormat="1" ht="15.75">
      <c r="A24" s="333" t="s">
        <v>992</v>
      </c>
      <c r="B24" s="222"/>
      <c r="C24" s="217"/>
      <c r="D24" s="217"/>
      <c r="E24" s="218"/>
    </row>
    <row r="25" spans="1:5" s="269" customFormat="1" ht="15.75">
      <c r="A25" s="334" t="s">
        <v>883</v>
      </c>
      <c r="B25" s="222" t="s">
        <v>829</v>
      </c>
      <c r="C25" s="223" t="s">
        <v>715</v>
      </c>
      <c r="D25" s="223"/>
      <c r="E25" s="218"/>
    </row>
    <row r="26" spans="1:5" s="269" customFormat="1" ht="15.75">
      <c r="A26" s="334" t="s">
        <v>884</v>
      </c>
      <c r="B26" s="338" t="s">
        <v>830</v>
      </c>
      <c r="C26" s="225" t="s">
        <v>715</v>
      </c>
      <c r="D26" s="223"/>
      <c r="E26" s="218"/>
    </row>
    <row r="27" spans="1:5" s="269" customFormat="1" ht="15.75">
      <c r="A27" s="335" t="s">
        <v>885</v>
      </c>
      <c r="B27" s="338"/>
      <c r="C27" s="217"/>
      <c r="D27" s="223" t="s">
        <v>715</v>
      </c>
      <c r="E27" s="218"/>
    </row>
    <row r="28" spans="1:6" s="269" customFormat="1" ht="15.75">
      <c r="A28" s="334"/>
      <c r="B28" s="338"/>
      <c r="C28" s="233"/>
      <c r="D28" s="233"/>
      <c r="E28" s="218"/>
      <c r="F28" s="219"/>
    </row>
    <row r="29" spans="1:6" s="269" customFormat="1" ht="15.75">
      <c r="A29" s="339" t="s">
        <v>993</v>
      </c>
      <c r="B29" s="338"/>
      <c r="C29" s="217"/>
      <c r="D29" s="217"/>
      <c r="E29" s="218"/>
      <c r="F29" s="219"/>
    </row>
    <row r="30" spans="1:6" s="269" customFormat="1" ht="15.75">
      <c r="A30" s="336" t="s">
        <v>994</v>
      </c>
      <c r="B30" s="338" t="s">
        <v>831</v>
      </c>
      <c r="C30" s="223" t="s">
        <v>715</v>
      </c>
      <c r="D30" s="223"/>
      <c r="E30" s="218"/>
      <c r="F30" s="219"/>
    </row>
    <row r="31" spans="1:6" s="269" customFormat="1" ht="15.75">
      <c r="A31" s="334" t="s">
        <v>1185</v>
      </c>
      <c r="B31" s="338" t="s">
        <v>832</v>
      </c>
      <c r="C31" s="225" t="s">
        <v>715</v>
      </c>
      <c r="D31" s="223"/>
      <c r="E31" s="218"/>
      <c r="F31" s="219"/>
    </row>
    <row r="32" spans="1:6" s="269" customFormat="1" ht="15.75">
      <c r="A32" s="335" t="s">
        <v>995</v>
      </c>
      <c r="B32" s="338"/>
      <c r="C32" s="223"/>
      <c r="D32" s="223" t="s">
        <v>715</v>
      </c>
      <c r="E32" s="218"/>
      <c r="F32" s="219"/>
    </row>
    <row r="33" spans="1:6" s="269" customFormat="1" ht="15.75">
      <c r="A33" s="334"/>
      <c r="B33" s="338"/>
      <c r="C33" s="217"/>
      <c r="D33" s="223"/>
      <c r="E33" s="218"/>
      <c r="F33" s="219"/>
    </row>
    <row r="34" spans="1:6" s="269" customFormat="1" ht="15.75">
      <c r="A34" s="333" t="s">
        <v>996</v>
      </c>
      <c r="B34" s="338"/>
      <c r="C34" s="233"/>
      <c r="D34" s="233"/>
      <c r="E34" s="218"/>
      <c r="F34" s="219"/>
    </row>
    <row r="35" spans="1:6" s="269" customFormat="1" ht="15.75">
      <c r="A35" s="336" t="s">
        <v>997</v>
      </c>
      <c r="B35" s="338" t="s">
        <v>833</v>
      </c>
      <c r="C35" s="223" t="s">
        <v>715</v>
      </c>
      <c r="D35" s="223"/>
      <c r="E35" s="218"/>
      <c r="F35" s="219"/>
    </row>
    <row r="36" spans="1:6" s="269" customFormat="1" ht="15.75">
      <c r="A36" s="334" t="s">
        <v>998</v>
      </c>
      <c r="B36" s="338" t="s">
        <v>834</v>
      </c>
      <c r="C36" s="225" t="s">
        <v>715</v>
      </c>
      <c r="D36" s="223" t="s">
        <v>843</v>
      </c>
      <c r="E36" s="218"/>
      <c r="F36" s="219"/>
    </row>
    <row r="37" spans="1:6" s="269" customFormat="1" ht="15.75">
      <c r="A37" s="335" t="s">
        <v>999</v>
      </c>
      <c r="B37" s="338"/>
      <c r="C37" s="223"/>
      <c r="D37" s="223" t="s">
        <v>715</v>
      </c>
      <c r="E37" s="218"/>
      <c r="F37" s="219"/>
    </row>
    <row r="38" spans="1:6" s="269" customFormat="1" ht="15.75">
      <c r="A38" s="334"/>
      <c r="B38" s="338"/>
      <c r="C38" s="217"/>
      <c r="D38" s="225"/>
      <c r="E38" s="218"/>
      <c r="F38" s="219"/>
    </row>
    <row r="39" spans="1:6" s="269" customFormat="1" ht="15.75">
      <c r="A39" s="335" t="s">
        <v>1000</v>
      </c>
      <c r="B39" s="338"/>
      <c r="C39" s="233"/>
      <c r="D39" s="223"/>
      <c r="E39" s="224" t="s">
        <v>715</v>
      </c>
      <c r="F39" s="219"/>
    </row>
    <row r="40" spans="1:6" s="269" customFormat="1" ht="15.75">
      <c r="A40" s="334"/>
      <c r="B40" s="338"/>
      <c r="C40" s="233"/>
      <c r="D40" s="234"/>
      <c r="E40" s="218"/>
      <c r="F40" s="219"/>
    </row>
    <row r="41" spans="1:6" s="269" customFormat="1" ht="15.75">
      <c r="A41" s="333" t="s">
        <v>1001</v>
      </c>
      <c r="B41" s="338"/>
      <c r="C41" s="233"/>
      <c r="D41" s="233"/>
      <c r="E41" s="218"/>
      <c r="F41" s="219"/>
    </row>
    <row r="42" spans="1:6" s="269" customFormat="1" ht="15.75">
      <c r="A42" s="334" t="s">
        <v>1003</v>
      </c>
      <c r="B42" s="338" t="s">
        <v>835</v>
      </c>
      <c r="C42" s="223"/>
      <c r="D42" s="223" t="s">
        <v>715</v>
      </c>
      <c r="E42" s="218"/>
      <c r="F42" s="219"/>
    </row>
    <row r="43" spans="1:6" s="269" customFormat="1" ht="15.75">
      <c r="A43" s="334" t="s">
        <v>1002</v>
      </c>
      <c r="B43" s="338" t="s">
        <v>836</v>
      </c>
      <c r="C43" s="223"/>
      <c r="D43" s="223" t="s">
        <v>715</v>
      </c>
      <c r="E43" s="218"/>
      <c r="F43" s="219"/>
    </row>
    <row r="44" spans="1:6" s="269" customFormat="1" ht="15.75">
      <c r="A44" s="334" t="s">
        <v>1004</v>
      </c>
      <c r="B44" s="338" t="s">
        <v>837</v>
      </c>
      <c r="C44" s="223"/>
      <c r="D44" s="223" t="s">
        <v>715</v>
      </c>
      <c r="E44" s="218"/>
      <c r="F44" s="219"/>
    </row>
    <row r="45" spans="1:6" s="269" customFormat="1" ht="15.75">
      <c r="A45" s="334" t="s">
        <v>1005</v>
      </c>
      <c r="B45" s="338" t="s">
        <v>838</v>
      </c>
      <c r="C45" s="223"/>
      <c r="D45" s="223" t="s">
        <v>715</v>
      </c>
      <c r="E45" s="218"/>
      <c r="F45" s="219"/>
    </row>
    <row r="46" spans="1:6" s="269" customFormat="1" ht="15.75">
      <c r="A46" s="334" t="s">
        <v>1006</v>
      </c>
      <c r="B46" s="338" t="s">
        <v>839</v>
      </c>
      <c r="C46" s="223"/>
      <c r="D46" s="223" t="s">
        <v>715</v>
      </c>
      <c r="E46" s="218"/>
      <c r="F46" s="219"/>
    </row>
    <row r="47" spans="1:6" s="269" customFormat="1" ht="15.75">
      <c r="A47" s="334" t="s">
        <v>1007</v>
      </c>
      <c r="B47" s="338" t="s">
        <v>840</v>
      </c>
      <c r="C47" s="223"/>
      <c r="D47" s="223" t="s">
        <v>715</v>
      </c>
      <c r="E47" s="218"/>
      <c r="F47" s="219"/>
    </row>
    <row r="48" spans="1:6" s="269" customFormat="1" ht="15.75">
      <c r="A48" s="340"/>
      <c r="B48" s="231"/>
      <c r="C48" s="223"/>
      <c r="D48" s="225"/>
      <c r="E48" s="224"/>
      <c r="F48" s="219"/>
    </row>
    <row r="49" spans="1:6" s="269" customFormat="1" ht="15.75">
      <c r="A49" s="341" t="s">
        <v>1008</v>
      </c>
      <c r="B49" s="231"/>
      <c r="C49" s="223"/>
      <c r="D49" s="223"/>
      <c r="E49" s="224" t="s">
        <v>715</v>
      </c>
      <c r="F49" s="219"/>
    </row>
    <row r="50" spans="1:6" s="269" customFormat="1" ht="15.75">
      <c r="A50" s="340"/>
      <c r="B50" s="231"/>
      <c r="C50" s="223"/>
      <c r="D50" s="223"/>
      <c r="E50" s="224"/>
      <c r="F50" s="219"/>
    </row>
    <row r="51" spans="1:6" s="269" customFormat="1" ht="16.5" thickBot="1">
      <c r="A51" s="341" t="s">
        <v>886</v>
      </c>
      <c r="B51" s="231"/>
      <c r="C51" s="223"/>
      <c r="D51" s="223"/>
      <c r="E51" s="235" t="s">
        <v>709</v>
      </c>
      <c r="F51" s="219"/>
    </row>
    <row r="52" spans="1:6" s="269" customFormat="1" ht="16.5" thickTop="1">
      <c r="A52" s="340"/>
      <c r="B52" s="231"/>
      <c r="C52" s="223"/>
      <c r="D52" s="223"/>
      <c r="E52" s="224"/>
      <c r="F52" s="219"/>
    </row>
    <row r="53" spans="1:6" s="269" customFormat="1" ht="16.5" thickBot="1">
      <c r="A53" s="341" t="s">
        <v>887</v>
      </c>
      <c r="B53" s="338" t="s">
        <v>841</v>
      </c>
      <c r="C53" s="223"/>
      <c r="D53" s="223"/>
      <c r="E53" s="236">
        <v>0</v>
      </c>
      <c r="F53" s="219"/>
    </row>
    <row r="54" spans="1:6" s="269" customFormat="1" ht="17.25" thickBot="1" thickTop="1">
      <c r="A54" s="237"/>
      <c r="B54" s="238"/>
      <c r="C54" s="239"/>
      <c r="D54" s="239"/>
      <c r="E54" s="240"/>
      <c r="F54" s="219"/>
    </row>
    <row r="55" spans="1:6" ht="15.75">
      <c r="A55" s="207"/>
      <c r="B55" s="206"/>
      <c r="C55" s="206"/>
      <c r="D55" s="206"/>
      <c r="E55" s="206"/>
      <c r="F55" s="207"/>
    </row>
    <row r="56" spans="1:6" ht="48" customHeight="1">
      <c r="A56" s="427" t="s">
        <v>1009</v>
      </c>
      <c r="B56" s="427"/>
      <c r="C56" s="427"/>
      <c r="D56" s="427"/>
      <c r="E56" s="427"/>
      <c r="F56" s="207"/>
    </row>
    <row r="57" spans="1:6" ht="15.75" customHeight="1">
      <c r="A57" s="207" t="s">
        <v>888</v>
      </c>
      <c r="B57" s="216"/>
      <c r="C57" s="207"/>
      <c r="D57" s="207"/>
      <c r="E57" s="207"/>
      <c r="F57" s="207"/>
    </row>
    <row r="58" spans="1:6" ht="15.75">
      <c r="A58" s="207"/>
      <c r="B58" s="216"/>
      <c r="C58" s="207"/>
      <c r="D58" s="207"/>
      <c r="E58" s="207"/>
      <c r="F58" s="207"/>
    </row>
    <row r="59" spans="1:6" ht="15.75">
      <c r="A59" s="207"/>
      <c r="B59" s="216"/>
      <c r="C59" s="207"/>
      <c r="D59" s="207"/>
      <c r="E59" s="207"/>
      <c r="F59" s="207"/>
    </row>
    <row r="60" spans="1:6" ht="15.75">
      <c r="A60" s="207"/>
      <c r="B60" s="216"/>
      <c r="C60" s="207"/>
      <c r="D60" s="207"/>
      <c r="E60" s="207"/>
      <c r="F60" s="207"/>
    </row>
    <row r="61" spans="1:6" ht="15.75">
      <c r="A61" s="207"/>
      <c r="B61" s="216"/>
      <c r="C61" s="207"/>
      <c r="D61" s="207"/>
      <c r="E61" s="207"/>
      <c r="F61" s="207"/>
    </row>
    <row r="62" spans="1:6" ht="15.75">
      <c r="A62" s="207"/>
      <c r="B62" s="216"/>
      <c r="C62" s="207"/>
      <c r="D62" s="207"/>
      <c r="E62" s="207"/>
      <c r="F62" s="207"/>
    </row>
    <row r="63" spans="1:6" ht="15.75">
      <c r="A63" s="207"/>
      <c r="B63" s="216"/>
      <c r="C63" s="207"/>
      <c r="D63" s="207"/>
      <c r="E63" s="207"/>
      <c r="F63" s="207"/>
    </row>
    <row r="64" spans="1:6" ht="15.75">
      <c r="A64" s="207"/>
      <c r="B64" s="216"/>
      <c r="C64" s="207"/>
      <c r="D64" s="207"/>
      <c r="E64" s="207"/>
      <c r="F64" s="207"/>
    </row>
    <row r="65" spans="1:6" ht="15.75">
      <c r="A65" s="207"/>
      <c r="B65" s="216"/>
      <c r="C65" s="207"/>
      <c r="D65" s="207"/>
      <c r="E65" s="207"/>
      <c r="F65" s="207"/>
    </row>
    <row r="66" spans="1:6" ht="15.75">
      <c r="A66" s="207"/>
      <c r="B66" s="216"/>
      <c r="C66" s="207"/>
      <c r="D66" s="207"/>
      <c r="E66" s="207"/>
      <c r="F66" s="207"/>
    </row>
    <row r="67" spans="1:6" ht="15.75">
      <c r="A67" s="207"/>
      <c r="B67" s="216"/>
      <c r="C67" s="207"/>
      <c r="D67" s="207"/>
      <c r="E67" s="207"/>
      <c r="F67" s="207"/>
    </row>
    <row r="68" spans="1:6" ht="15.75">
      <c r="A68" s="207"/>
      <c r="B68" s="216"/>
      <c r="C68" s="207"/>
      <c r="D68" s="207"/>
      <c r="E68" s="207"/>
      <c r="F68" s="207"/>
    </row>
    <row r="69" spans="1:6" ht="15.75">
      <c r="A69" s="207"/>
      <c r="B69" s="216"/>
      <c r="C69" s="207"/>
      <c r="D69" s="207"/>
      <c r="E69" s="207"/>
      <c r="F69" s="207"/>
    </row>
    <row r="70" spans="1:6" ht="15.75">
      <c r="A70" s="207"/>
      <c r="B70" s="216"/>
      <c r="C70" s="207"/>
      <c r="D70" s="207"/>
      <c r="E70" s="207"/>
      <c r="F70" s="207"/>
    </row>
    <row r="71" spans="1:6" ht="15.75">
      <c r="A71" s="207"/>
      <c r="B71" s="216"/>
      <c r="C71" s="207"/>
      <c r="D71" s="207"/>
      <c r="E71" s="207"/>
      <c r="F71" s="207"/>
    </row>
    <row r="72" spans="1:6" ht="15.75">
      <c r="A72" s="207"/>
      <c r="B72" s="216"/>
      <c r="C72" s="207"/>
      <c r="D72" s="207"/>
      <c r="E72" s="207"/>
      <c r="F72" s="207"/>
    </row>
    <row r="73" spans="1:6" ht="15.75">
      <c r="A73" s="207"/>
      <c r="B73" s="216"/>
      <c r="C73" s="207"/>
      <c r="D73" s="207"/>
      <c r="E73" s="207"/>
      <c r="F73" s="207"/>
    </row>
    <row r="74" spans="1:6" ht="15.75">
      <c r="A74" s="207"/>
      <c r="B74" s="216"/>
      <c r="C74" s="207"/>
      <c r="D74" s="207"/>
      <c r="E74" s="207"/>
      <c r="F74" s="207"/>
    </row>
    <row r="75" spans="1:6" ht="15.75">
      <c r="A75" s="207"/>
      <c r="B75" s="216"/>
      <c r="C75" s="207"/>
      <c r="D75" s="207"/>
      <c r="E75" s="207"/>
      <c r="F75" s="207"/>
    </row>
    <row r="76" spans="1:6" ht="15.75">
      <c r="A76" s="207"/>
      <c r="B76" s="216"/>
      <c r="C76" s="207"/>
      <c r="D76" s="207"/>
      <c r="E76" s="207"/>
      <c r="F76" s="207"/>
    </row>
    <row r="77" spans="1:6" ht="15.75">
      <c r="A77" s="207"/>
      <c r="B77" s="216"/>
      <c r="C77" s="207"/>
      <c r="D77" s="207"/>
      <c r="E77" s="207"/>
      <c r="F77" s="207"/>
    </row>
    <row r="78" spans="1:6" ht="15.75">
      <c r="A78" s="207"/>
      <c r="B78" s="216"/>
      <c r="C78" s="207"/>
      <c r="D78" s="207"/>
      <c r="E78" s="207"/>
      <c r="F78" s="207"/>
    </row>
    <row r="79" spans="1:6" ht="15.75">
      <c r="A79" s="207"/>
      <c r="B79" s="216"/>
      <c r="C79" s="207"/>
      <c r="D79" s="207"/>
      <c r="E79" s="207"/>
      <c r="F79" s="207"/>
    </row>
    <row r="80" spans="1:6" ht="15.75">
      <c r="A80" s="207"/>
      <c r="B80" s="216"/>
      <c r="C80" s="207"/>
      <c r="D80" s="207"/>
      <c r="E80" s="207"/>
      <c r="F80" s="207"/>
    </row>
    <row r="81" spans="1:6" ht="15.75">
      <c r="A81" s="207"/>
      <c r="B81" s="216"/>
      <c r="C81" s="207"/>
      <c r="D81" s="207"/>
      <c r="E81" s="207"/>
      <c r="F81" s="207"/>
    </row>
    <row r="82" spans="1:6" ht="15.75">
      <c r="A82" s="207"/>
      <c r="B82" s="216"/>
      <c r="C82" s="207"/>
      <c r="D82" s="207"/>
      <c r="E82" s="207"/>
      <c r="F82" s="207"/>
    </row>
    <row r="83" spans="1:6" ht="15.75">
      <c r="A83" s="207"/>
      <c r="B83" s="216"/>
      <c r="C83" s="207"/>
      <c r="D83" s="207"/>
      <c r="E83" s="207"/>
      <c r="F83" s="207"/>
    </row>
  </sheetData>
  <sheetProtection/>
  <mergeCells count="2">
    <mergeCell ref="A2:E2"/>
    <mergeCell ref="A56:E56"/>
  </mergeCells>
  <printOptions/>
  <pageMargins left="0.37" right="0.22" top="0.56"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1:D32"/>
  <sheetViews>
    <sheetView zoomScalePageLayoutView="0" workbookViewId="0" topLeftCell="A1">
      <selection activeCell="D22" sqref="D22"/>
    </sheetView>
  </sheetViews>
  <sheetFormatPr defaultColWidth="9.140625" defaultRowHeight="15"/>
  <cols>
    <col min="1" max="1" width="46.421875" style="87" customWidth="1"/>
    <col min="2" max="2" width="14.57421875" style="215" customWidth="1"/>
    <col min="3" max="3" width="11.28125" style="87" customWidth="1"/>
    <col min="4" max="4" width="15.28125" style="87" customWidth="1"/>
    <col min="5" max="16384" width="9.140625" style="87" customWidth="1"/>
  </cols>
  <sheetData>
    <row r="1" ht="15.75">
      <c r="D1" s="324" t="s">
        <v>844</v>
      </c>
    </row>
    <row r="2" ht="16.5" thickBot="1"/>
    <row r="3" spans="1:4" ht="15.75">
      <c r="A3" s="429" t="s">
        <v>889</v>
      </c>
      <c r="B3" s="430"/>
      <c r="C3" s="430"/>
      <c r="D3" s="431"/>
    </row>
    <row r="4" spans="1:4" ht="15.75">
      <c r="A4" s="432" t="s">
        <v>1010</v>
      </c>
      <c r="B4" s="433"/>
      <c r="C4" s="433"/>
      <c r="D4" s="434"/>
    </row>
    <row r="5" spans="1:4" ht="15.75">
      <c r="A5" s="435"/>
      <c r="B5" s="436"/>
      <c r="C5" s="436"/>
      <c r="D5" s="437"/>
    </row>
    <row r="6" spans="1:4" ht="16.5" thickBot="1">
      <c r="A6" s="342"/>
      <c r="B6" s="216"/>
      <c r="C6" s="207"/>
      <c r="D6" s="343" t="s">
        <v>853</v>
      </c>
    </row>
    <row r="7" spans="1:4" s="325" customFormat="1" ht="15.75">
      <c r="A7" s="438" t="s">
        <v>890</v>
      </c>
      <c r="B7" s="440" t="s">
        <v>891</v>
      </c>
      <c r="C7" s="438" t="s">
        <v>892</v>
      </c>
      <c r="D7" s="438" t="s">
        <v>893</v>
      </c>
    </row>
    <row r="8" spans="1:4" s="325" customFormat="1" ht="16.5" thickBot="1">
      <c r="A8" s="439"/>
      <c r="B8" s="441"/>
      <c r="C8" s="439"/>
      <c r="D8" s="439"/>
    </row>
    <row r="9" spans="1:4" s="325" customFormat="1" ht="9" customHeight="1">
      <c r="A9" s="344"/>
      <c r="B9" s="345"/>
      <c r="C9" s="346"/>
      <c r="D9" s="346"/>
    </row>
    <row r="10" spans="1:4" s="269" customFormat="1" ht="15.75">
      <c r="A10" s="243" t="s">
        <v>1011</v>
      </c>
      <c r="B10" s="347"/>
      <c r="C10" s="348"/>
      <c r="D10" s="348"/>
    </row>
    <row r="11" spans="1:4" s="269" customFormat="1" ht="15.75">
      <c r="A11" s="241" t="s">
        <v>1012</v>
      </c>
      <c r="B11" s="347" t="s">
        <v>849</v>
      </c>
      <c r="C11" s="348"/>
      <c r="D11" s="348" t="s">
        <v>764</v>
      </c>
    </row>
    <row r="12" spans="1:4" s="269" customFormat="1" ht="15.75">
      <c r="A12" s="241"/>
      <c r="B12" s="347"/>
      <c r="C12" s="348"/>
      <c r="D12" s="348"/>
    </row>
    <row r="13" spans="1:4" s="269" customFormat="1" ht="15.75">
      <c r="A13" s="242" t="s">
        <v>894</v>
      </c>
      <c r="B13" s="349"/>
      <c r="C13" s="348" t="s">
        <v>764</v>
      </c>
      <c r="D13" s="348"/>
    </row>
    <row r="14" spans="1:4" s="269" customFormat="1" ht="15.75">
      <c r="A14" s="242" t="s">
        <v>895</v>
      </c>
      <c r="B14" s="350"/>
      <c r="C14" s="348" t="s">
        <v>765</v>
      </c>
      <c r="D14" s="348"/>
    </row>
    <row r="15" spans="1:4" s="269" customFormat="1" ht="15.75">
      <c r="A15" s="242"/>
      <c r="B15" s="347"/>
      <c r="C15" s="351"/>
      <c r="D15" s="351" t="s">
        <v>764</v>
      </c>
    </row>
    <row r="16" spans="1:4" s="269" customFormat="1" ht="15.75">
      <c r="A16" s="242"/>
      <c r="B16" s="347"/>
      <c r="C16" s="348"/>
      <c r="D16" s="348" t="s">
        <v>764</v>
      </c>
    </row>
    <row r="17" spans="1:4" s="269" customFormat="1" ht="7.5" customHeight="1">
      <c r="A17" s="242"/>
      <c r="B17" s="347"/>
      <c r="C17" s="348"/>
      <c r="D17" s="348"/>
    </row>
    <row r="18" spans="1:4" s="269" customFormat="1" ht="31.5">
      <c r="A18" s="241" t="s">
        <v>896</v>
      </c>
      <c r="B18" s="347" t="s">
        <v>850</v>
      </c>
      <c r="C18" s="348"/>
      <c r="D18" s="348" t="s">
        <v>765</v>
      </c>
    </row>
    <row r="19" spans="1:4" s="269" customFormat="1" ht="15.75">
      <c r="A19" s="241"/>
      <c r="B19" s="347"/>
      <c r="C19" s="348"/>
      <c r="D19" s="348"/>
    </row>
    <row r="20" spans="1:4" s="269" customFormat="1" ht="60" customHeight="1">
      <c r="A20" s="243" t="s">
        <v>1013</v>
      </c>
      <c r="B20" s="352"/>
      <c r="C20" s="348"/>
      <c r="D20" s="353" t="s">
        <v>764</v>
      </c>
    </row>
    <row r="21" spans="1:4" s="269" customFormat="1" ht="18" customHeight="1">
      <c r="A21" s="243"/>
      <c r="B21" s="352"/>
      <c r="C21" s="348"/>
      <c r="D21" s="348"/>
    </row>
    <row r="22" spans="1:4" s="269" customFormat="1" ht="15.75">
      <c r="A22" s="241" t="s">
        <v>897</v>
      </c>
      <c r="B22" s="352" t="s">
        <v>846</v>
      </c>
      <c r="C22" s="348"/>
      <c r="D22" s="348" t="s">
        <v>766</v>
      </c>
    </row>
    <row r="23" spans="1:4" s="269" customFormat="1" ht="11.25" customHeight="1">
      <c r="A23" s="241"/>
      <c r="B23" s="352"/>
      <c r="C23" s="348"/>
      <c r="D23" s="348"/>
    </row>
    <row r="24" spans="1:4" s="269" customFormat="1" ht="15.75">
      <c r="A24" s="243" t="s">
        <v>1014</v>
      </c>
      <c r="B24" s="352" t="s">
        <v>845</v>
      </c>
      <c r="C24" s="348"/>
      <c r="D24" s="354" t="s">
        <v>764</v>
      </c>
    </row>
    <row r="25" spans="1:4" s="269" customFormat="1" ht="15.75">
      <c r="A25" s="241"/>
      <c r="B25" s="352"/>
      <c r="C25" s="348"/>
      <c r="D25" s="348"/>
    </row>
    <row r="26" spans="1:4" s="269" customFormat="1" ht="16.5" thickBot="1">
      <c r="A26" s="355"/>
      <c r="B26" s="356"/>
      <c r="C26" s="357"/>
      <c r="D26" s="357"/>
    </row>
    <row r="27" spans="1:4" s="269" customFormat="1" ht="27" customHeight="1">
      <c r="A27" s="358"/>
      <c r="B27" s="359"/>
      <c r="C27" s="360"/>
      <c r="D27" s="360"/>
    </row>
    <row r="28" spans="1:4" s="269" customFormat="1" ht="65.25" customHeight="1">
      <c r="A28" s="428" t="s">
        <v>1015</v>
      </c>
      <c r="B28" s="428"/>
      <c r="C28" s="428"/>
      <c r="D28" s="428"/>
    </row>
    <row r="29" spans="1:4" s="269" customFormat="1" ht="42" customHeight="1">
      <c r="A29" s="421" t="s">
        <v>1016</v>
      </c>
      <c r="B29" s="421"/>
      <c r="C29" s="421"/>
      <c r="D29" s="421"/>
    </row>
    <row r="30" spans="1:4" s="269" customFormat="1" ht="41.25" customHeight="1">
      <c r="A30" s="421" t="s">
        <v>1017</v>
      </c>
      <c r="B30" s="421"/>
      <c r="C30" s="421"/>
      <c r="D30" s="421"/>
    </row>
    <row r="31" spans="2:4" s="269" customFormat="1" ht="15.75">
      <c r="B31" s="361"/>
      <c r="C31" s="198"/>
      <c r="D31" s="198"/>
    </row>
    <row r="32" spans="1:4" ht="15.75">
      <c r="A32" s="196"/>
      <c r="B32" s="199"/>
      <c r="C32" s="196"/>
      <c r="D32" s="196"/>
    </row>
  </sheetData>
  <sheetProtection/>
  <mergeCells count="10">
    <mergeCell ref="A28:D28"/>
    <mergeCell ref="A30:D30"/>
    <mergeCell ref="A29:D29"/>
    <mergeCell ref="A3:D3"/>
    <mergeCell ref="A4:D4"/>
    <mergeCell ref="A5:D5"/>
    <mergeCell ref="A7:A8"/>
    <mergeCell ref="B7:B8"/>
    <mergeCell ref="C7:C8"/>
    <mergeCell ref="D7:D8"/>
  </mergeCells>
  <printOptions/>
  <pageMargins left="0.7" right="0.46" top="0.58"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18"/>
  <sheetViews>
    <sheetView zoomScaleSheetLayoutView="100" zoomScalePageLayoutView="0" workbookViewId="0" topLeftCell="A1">
      <selection activeCell="D17" sqref="D17"/>
    </sheetView>
  </sheetViews>
  <sheetFormatPr defaultColWidth="9.140625" defaultRowHeight="15"/>
  <cols>
    <col min="1" max="1" width="20.57421875" style="87" customWidth="1"/>
    <col min="2" max="2" width="1.421875" style="59" customWidth="1"/>
    <col min="3" max="3" width="19.28125" style="2" customWidth="1"/>
    <col min="4" max="4" width="24.421875" style="2" customWidth="1"/>
    <col min="5" max="5" width="17.28125" style="59" bestFit="1" customWidth="1"/>
    <col min="6" max="6" width="1.421875" style="59" customWidth="1"/>
    <col min="7" max="7" width="18.28125" style="59" customWidth="1"/>
    <col min="8" max="16384" width="9.140625" style="2" customWidth="1"/>
  </cols>
  <sheetData>
    <row r="1" ht="15.75">
      <c r="G1" s="201" t="s">
        <v>819</v>
      </c>
    </row>
    <row r="2" spans="1:7" ht="18.75" customHeight="1">
      <c r="A2" s="446" t="s">
        <v>898</v>
      </c>
      <c r="B2" s="446"/>
      <c r="C2" s="446"/>
      <c r="D2" s="446"/>
      <c r="E2" s="446"/>
      <c r="F2" s="446"/>
      <c r="G2" s="446"/>
    </row>
    <row r="4" spans="1:7" ht="17.25">
      <c r="A4" s="136" t="s">
        <v>899</v>
      </c>
      <c r="B4" s="137"/>
      <c r="C4" s="66"/>
      <c r="D4" s="66"/>
      <c r="E4" s="137"/>
      <c r="F4" s="137"/>
      <c r="G4" s="137"/>
    </row>
    <row r="5" spans="1:7" ht="17.25">
      <c r="A5" s="136"/>
      <c r="B5" s="137"/>
      <c r="C5" s="66"/>
      <c r="D5" s="66"/>
      <c r="E5" s="137"/>
      <c r="F5" s="137"/>
      <c r="G5" s="137"/>
    </row>
    <row r="6" spans="1:7" ht="49.5">
      <c r="A6" s="244" t="s">
        <v>1018</v>
      </c>
      <c r="B6" s="245"/>
      <c r="C6" s="445" t="s">
        <v>1019</v>
      </c>
      <c r="D6" s="445" t="s">
        <v>1020</v>
      </c>
      <c r="E6" s="447" t="s">
        <v>852</v>
      </c>
      <c r="F6" s="447"/>
      <c r="G6" s="447"/>
    </row>
    <row r="7" spans="1:7" ht="16.5">
      <c r="A7" s="246">
        <v>2020</v>
      </c>
      <c r="B7" s="247"/>
      <c r="C7" s="445"/>
      <c r="D7" s="445"/>
      <c r="E7" s="248">
        <v>2020</v>
      </c>
      <c r="F7" s="248"/>
      <c r="G7" s="248">
        <v>2019</v>
      </c>
    </row>
    <row r="8" spans="1:7" ht="16.5">
      <c r="A8" s="246" t="s">
        <v>853</v>
      </c>
      <c r="B8" s="247"/>
      <c r="C8" s="445"/>
      <c r="D8" s="445"/>
      <c r="E8" s="249" t="s">
        <v>853</v>
      </c>
      <c r="F8" s="248"/>
      <c r="G8" s="249" t="s">
        <v>853</v>
      </c>
    </row>
    <row r="9" spans="1:7" ht="17.25">
      <c r="A9" s="138"/>
      <c r="B9" s="139"/>
      <c r="C9" s="65"/>
      <c r="D9" s="140"/>
      <c r="E9" s="139"/>
      <c r="F9" s="139"/>
      <c r="G9" s="139"/>
    </row>
    <row r="10" spans="1:7" ht="31.5">
      <c r="A10" s="141"/>
      <c r="B10" s="142"/>
      <c r="C10" s="143">
        <v>1.1</v>
      </c>
      <c r="D10" s="250" t="s">
        <v>1021</v>
      </c>
      <c r="E10" s="251">
        <v>0</v>
      </c>
      <c r="F10" s="142"/>
      <c r="G10" s="142"/>
    </row>
    <row r="11" spans="1:7" ht="31.5">
      <c r="A11" s="141"/>
      <c r="B11" s="142"/>
      <c r="C11" s="143">
        <v>1.2</v>
      </c>
      <c r="D11" s="250" t="s">
        <v>868</v>
      </c>
      <c r="E11" s="251">
        <v>0</v>
      </c>
      <c r="F11" s="142"/>
      <c r="G11" s="142"/>
    </row>
    <row r="12" spans="1:7" ht="18" thickBot="1">
      <c r="A12" s="145"/>
      <c r="B12" s="142"/>
      <c r="C12" s="143"/>
      <c r="D12" s="252" t="s">
        <v>903</v>
      </c>
      <c r="E12" s="253">
        <f>E10+E11</f>
        <v>0</v>
      </c>
      <c r="F12" s="142"/>
      <c r="G12" s="147"/>
    </row>
    <row r="13" spans="1:7" ht="18" thickTop="1">
      <c r="A13" s="148"/>
      <c r="B13" s="142"/>
      <c r="C13" s="143"/>
      <c r="D13" s="254"/>
      <c r="E13" s="255"/>
      <c r="F13" s="142"/>
      <c r="G13" s="142"/>
    </row>
    <row r="14" spans="1:7" ht="27" customHeight="1">
      <c r="A14" s="148"/>
      <c r="B14" s="139"/>
      <c r="C14" s="68" t="s">
        <v>930</v>
      </c>
      <c r="D14" s="443" t="s">
        <v>1021</v>
      </c>
      <c r="E14" s="443"/>
      <c r="F14" s="139"/>
      <c r="G14" s="139"/>
    </row>
    <row r="15" spans="1:7" ht="17.25">
      <c r="A15" s="149"/>
      <c r="B15" s="142"/>
      <c r="C15" s="68" t="s">
        <v>767</v>
      </c>
      <c r="D15" s="250" t="s">
        <v>1022</v>
      </c>
      <c r="E15" s="251">
        <v>0</v>
      </c>
      <c r="F15" s="142"/>
      <c r="G15" s="142"/>
    </row>
    <row r="16" spans="1:7" ht="15.75" customHeight="1">
      <c r="A16" s="149"/>
      <c r="B16" s="142"/>
      <c r="C16" s="68" t="s">
        <v>768</v>
      </c>
      <c r="D16" s="250" t="s">
        <v>1023</v>
      </c>
      <c r="E16" s="251">
        <v>0</v>
      </c>
      <c r="F16" s="142"/>
      <c r="G16" s="142"/>
    </row>
    <row r="17" spans="1:7" ht="31.5">
      <c r="A17" s="149"/>
      <c r="B17" s="142"/>
      <c r="C17" s="68" t="s">
        <v>769</v>
      </c>
      <c r="D17" s="250" t="s">
        <v>1024</v>
      </c>
      <c r="E17" s="251">
        <v>0</v>
      </c>
      <c r="F17" s="142"/>
      <c r="G17" s="142"/>
    </row>
    <row r="18" spans="1:7" ht="31.5">
      <c r="A18" s="149"/>
      <c r="B18" s="142"/>
      <c r="C18" s="68" t="s">
        <v>770</v>
      </c>
      <c r="D18" s="250" t="s">
        <v>1025</v>
      </c>
      <c r="E18" s="251">
        <v>0</v>
      </c>
      <c r="F18" s="142"/>
      <c r="G18" s="142"/>
    </row>
    <row r="19" spans="1:7" ht="17.25">
      <c r="A19" s="149"/>
      <c r="B19" s="142"/>
      <c r="C19" s="68" t="s">
        <v>771</v>
      </c>
      <c r="D19" s="250" t="s">
        <v>1026</v>
      </c>
      <c r="E19" s="251">
        <v>0</v>
      </c>
      <c r="F19" s="142"/>
      <c r="G19" s="142"/>
    </row>
    <row r="20" spans="1:7" ht="63">
      <c r="A20" s="149"/>
      <c r="B20" s="142"/>
      <c r="C20" s="68" t="s">
        <v>772</v>
      </c>
      <c r="D20" s="250" t="s">
        <v>1027</v>
      </c>
      <c r="E20" s="251">
        <v>0</v>
      </c>
      <c r="F20" s="142"/>
      <c r="G20" s="142"/>
    </row>
    <row r="21" spans="1:7" ht="31.5">
      <c r="A21" s="149"/>
      <c r="B21" s="142"/>
      <c r="C21" s="68" t="s">
        <v>773</v>
      </c>
      <c r="D21" s="250" t="s">
        <v>1028</v>
      </c>
      <c r="E21" s="251">
        <v>0</v>
      </c>
      <c r="F21" s="142"/>
      <c r="G21" s="142"/>
    </row>
    <row r="22" spans="1:7" ht="17.25">
      <c r="A22" s="149"/>
      <c r="B22" s="142"/>
      <c r="C22" s="68" t="s">
        <v>774</v>
      </c>
      <c r="D22" s="250" t="s">
        <v>1029</v>
      </c>
      <c r="E22" s="251">
        <v>0</v>
      </c>
      <c r="F22" s="142"/>
      <c r="G22" s="142"/>
    </row>
    <row r="23" spans="1:7" ht="17.25">
      <c r="A23" s="149"/>
      <c r="B23" s="142"/>
      <c r="C23" s="68" t="s">
        <v>775</v>
      </c>
      <c r="D23" s="250" t="s">
        <v>1030</v>
      </c>
      <c r="E23" s="251">
        <v>0</v>
      </c>
      <c r="F23" s="142"/>
      <c r="G23" s="142"/>
    </row>
    <row r="24" spans="1:7" ht="32.25" thickBot="1">
      <c r="A24" s="150"/>
      <c r="B24" s="151"/>
      <c r="C24" s="134"/>
      <c r="D24" s="250" t="s">
        <v>1031</v>
      </c>
      <c r="E24" s="253">
        <v>0</v>
      </c>
      <c r="F24" s="151"/>
      <c r="G24" s="147"/>
    </row>
    <row r="25" spans="1:7" ht="18" thickTop="1">
      <c r="A25" s="148"/>
      <c r="B25" s="139"/>
      <c r="C25" s="68"/>
      <c r="D25" s="254"/>
      <c r="E25" s="256"/>
      <c r="F25" s="139"/>
      <c r="G25" s="139"/>
    </row>
    <row r="26" spans="1:7" ht="24" customHeight="1">
      <c r="A26" s="148"/>
      <c r="B26" s="139"/>
      <c r="C26" s="68" t="s">
        <v>929</v>
      </c>
      <c r="D26" s="443" t="s">
        <v>868</v>
      </c>
      <c r="E26" s="443"/>
      <c r="F26" s="139"/>
      <c r="G26" s="139"/>
    </row>
    <row r="27" spans="1:7" ht="18" thickBot="1">
      <c r="A27" s="149"/>
      <c r="B27" s="142"/>
      <c r="C27" s="68" t="s">
        <v>776</v>
      </c>
      <c r="D27" s="362" t="s">
        <v>1033</v>
      </c>
      <c r="E27" s="251">
        <v>0</v>
      </c>
      <c r="F27" s="142"/>
      <c r="G27" s="142"/>
    </row>
    <row r="28" spans="1:7" ht="47.25">
      <c r="A28" s="149"/>
      <c r="B28" s="142"/>
      <c r="C28" s="68" t="s">
        <v>777</v>
      </c>
      <c r="D28" s="250" t="s">
        <v>1032</v>
      </c>
      <c r="E28" s="251">
        <v>0</v>
      </c>
      <c r="F28" s="142"/>
      <c r="G28" s="152"/>
    </row>
    <row r="29" spans="1:7" ht="31.5">
      <c r="A29" s="149"/>
      <c r="B29" s="142"/>
      <c r="C29" s="68" t="s">
        <v>778</v>
      </c>
      <c r="D29" s="250" t="s">
        <v>1034</v>
      </c>
      <c r="E29" s="251">
        <v>0</v>
      </c>
      <c r="F29" s="142"/>
      <c r="G29" s="142"/>
    </row>
    <row r="30" spans="1:7" ht="18" thickBot="1">
      <c r="A30" s="149"/>
      <c r="B30" s="142"/>
      <c r="C30" s="68" t="s">
        <v>779</v>
      </c>
      <c r="D30" s="257" t="s">
        <v>1035</v>
      </c>
      <c r="E30" s="251">
        <v>0</v>
      </c>
      <c r="F30" s="142"/>
      <c r="G30" s="142"/>
    </row>
    <row r="31" spans="1:7" ht="18" thickBot="1">
      <c r="A31" s="150"/>
      <c r="B31" s="142"/>
      <c r="C31" s="68"/>
      <c r="D31" s="443" t="s">
        <v>904</v>
      </c>
      <c r="E31" s="443"/>
      <c r="F31" s="142"/>
      <c r="G31" s="147"/>
    </row>
    <row r="32" spans="1:7" ht="18" thickTop="1">
      <c r="A32" s="153"/>
      <c r="B32" s="142"/>
      <c r="C32" s="68"/>
      <c r="D32" s="146"/>
      <c r="E32" s="154"/>
      <c r="F32" s="142"/>
      <c r="G32" s="154"/>
    </row>
    <row r="33" spans="1:7" ht="17.25">
      <c r="A33" s="153"/>
      <c r="B33" s="142"/>
      <c r="C33" s="68"/>
      <c r="D33" s="146"/>
      <c r="E33" s="154"/>
      <c r="F33" s="142"/>
      <c r="G33" s="154"/>
    </row>
    <row r="34" spans="1:7" ht="17.25">
      <c r="A34" s="148"/>
      <c r="B34" s="139"/>
      <c r="C34" s="68"/>
      <c r="D34" s="144"/>
      <c r="E34" s="139"/>
      <c r="F34" s="139"/>
      <c r="G34" s="139"/>
    </row>
    <row r="35" spans="1:7" ht="17.25">
      <c r="A35" s="136" t="s">
        <v>905</v>
      </c>
      <c r="B35" s="139"/>
      <c r="C35" s="68"/>
      <c r="D35" s="144"/>
      <c r="E35" s="139"/>
      <c r="F35" s="139"/>
      <c r="G35" s="139"/>
    </row>
    <row r="36" spans="1:7" ht="17.25">
      <c r="A36" s="136"/>
      <c r="B36" s="139"/>
      <c r="C36" s="68"/>
      <c r="D36" s="144"/>
      <c r="E36" s="139"/>
      <c r="F36" s="139"/>
      <c r="G36" s="139"/>
    </row>
    <row r="37" spans="1:7" ht="17.25">
      <c r="A37" s="148"/>
      <c r="B37" s="139"/>
      <c r="C37" s="68"/>
      <c r="D37" s="144"/>
      <c r="E37" s="139"/>
      <c r="F37" s="139"/>
      <c r="G37" s="139"/>
    </row>
    <row r="38" spans="1:7" ht="33">
      <c r="A38" s="244" t="s">
        <v>900</v>
      </c>
      <c r="B38" s="245"/>
      <c r="C38" s="445" t="s">
        <v>901</v>
      </c>
      <c r="D38" s="445" t="s">
        <v>902</v>
      </c>
      <c r="E38" s="447" t="s">
        <v>852</v>
      </c>
      <c r="F38" s="447"/>
      <c r="G38" s="447"/>
    </row>
    <row r="39" spans="1:7" ht="16.5">
      <c r="A39" s="246">
        <v>2020</v>
      </c>
      <c r="B39" s="247"/>
      <c r="C39" s="445"/>
      <c r="D39" s="445"/>
      <c r="E39" s="248">
        <v>2020</v>
      </c>
      <c r="F39" s="248"/>
      <c r="G39" s="248">
        <v>2019</v>
      </c>
    </row>
    <row r="40" spans="1:7" ht="16.5">
      <c r="A40" s="246" t="s">
        <v>853</v>
      </c>
      <c r="B40" s="247"/>
      <c r="C40" s="445"/>
      <c r="D40" s="445"/>
      <c r="E40" s="249" t="s">
        <v>853</v>
      </c>
      <c r="F40" s="248"/>
      <c r="G40" s="249" t="s">
        <v>853</v>
      </c>
    </row>
    <row r="41" spans="1:7" ht="17.25">
      <c r="A41" s="148"/>
      <c r="B41" s="139"/>
      <c r="C41" s="68"/>
      <c r="D41" s="144"/>
      <c r="E41" s="139"/>
      <c r="F41" s="139"/>
      <c r="G41" s="139"/>
    </row>
    <row r="42" spans="1:7" ht="33">
      <c r="A42" s="141"/>
      <c r="B42" s="142"/>
      <c r="C42" s="68" t="s">
        <v>923</v>
      </c>
      <c r="D42" s="258" t="s">
        <v>906</v>
      </c>
      <c r="E42" s="259"/>
      <c r="F42" s="142"/>
      <c r="G42" s="142"/>
    </row>
    <row r="43" spans="1:7" ht="17.25">
      <c r="A43" s="141"/>
      <c r="B43" s="142"/>
      <c r="C43" s="68" t="s">
        <v>924</v>
      </c>
      <c r="D43" s="252" t="s">
        <v>907</v>
      </c>
      <c r="E43" s="259">
        <f>E67</f>
        <v>0</v>
      </c>
      <c r="F43" s="142"/>
      <c r="G43" s="142"/>
    </row>
    <row r="44" spans="1:7" ht="17.25">
      <c r="A44" s="141"/>
      <c r="B44" s="142"/>
      <c r="C44" s="68" t="s">
        <v>925</v>
      </c>
      <c r="D44" s="258" t="s">
        <v>908</v>
      </c>
      <c r="E44" s="259"/>
      <c r="F44" s="142"/>
      <c r="G44" s="142"/>
    </row>
    <row r="45" spans="1:7" ht="32.25" thickBot="1">
      <c r="A45" s="145"/>
      <c r="B45" s="142"/>
      <c r="C45" s="68"/>
      <c r="D45" s="252" t="s">
        <v>909</v>
      </c>
      <c r="E45" s="260"/>
      <c r="F45" s="142"/>
      <c r="G45" s="147"/>
    </row>
    <row r="46" spans="1:7" ht="18" thickTop="1">
      <c r="A46" s="148"/>
      <c r="B46" s="142"/>
      <c r="C46" s="68"/>
      <c r="D46" s="254"/>
      <c r="E46" s="255"/>
      <c r="F46" s="142"/>
      <c r="G46" s="142"/>
    </row>
    <row r="47" spans="1:7" ht="27.75" customHeight="1">
      <c r="A47" s="148"/>
      <c r="B47" s="139"/>
      <c r="C47" s="134" t="s">
        <v>926</v>
      </c>
      <c r="D47" s="442" t="s">
        <v>906</v>
      </c>
      <c r="E47" s="442"/>
      <c r="F47" s="139"/>
      <c r="G47" s="139"/>
    </row>
    <row r="48" spans="1:7" ht="33">
      <c r="A48" s="149"/>
      <c r="B48" s="142"/>
      <c r="C48" s="68" t="s">
        <v>780</v>
      </c>
      <c r="D48" s="261" t="s">
        <v>1036</v>
      </c>
      <c r="E48" s="251">
        <v>0</v>
      </c>
      <c r="F48" s="142"/>
      <c r="G48" s="142"/>
    </row>
    <row r="49" spans="1:7" ht="31.5">
      <c r="A49" s="149"/>
      <c r="B49" s="142"/>
      <c r="C49" s="68" t="s">
        <v>781</v>
      </c>
      <c r="D49" s="250" t="s">
        <v>1037</v>
      </c>
      <c r="E49" s="251">
        <v>0</v>
      </c>
      <c r="F49" s="142"/>
      <c r="G49" s="142"/>
    </row>
    <row r="50" spans="1:7" ht="17.25">
      <c r="A50" s="149"/>
      <c r="B50" s="142"/>
      <c r="C50" s="68" t="s">
        <v>782</v>
      </c>
      <c r="D50" s="250" t="s">
        <v>1038</v>
      </c>
      <c r="E50" s="251">
        <v>0</v>
      </c>
      <c r="F50" s="142"/>
      <c r="G50" s="142"/>
    </row>
    <row r="51" spans="1:7" ht="31.5">
      <c r="A51" s="149"/>
      <c r="B51" s="142"/>
      <c r="C51" s="68" t="s">
        <v>783</v>
      </c>
      <c r="D51" s="250" t="s">
        <v>1039</v>
      </c>
      <c r="E51" s="259"/>
      <c r="F51" s="142"/>
      <c r="G51" s="142"/>
    </row>
    <row r="52" spans="1:7" ht="17.25">
      <c r="A52" s="149"/>
      <c r="B52" s="142"/>
      <c r="C52" s="68" t="s">
        <v>784</v>
      </c>
      <c r="D52" s="250" t="s">
        <v>1040</v>
      </c>
      <c r="E52" s="262">
        <v>0</v>
      </c>
      <c r="F52" s="142"/>
      <c r="G52" s="142"/>
    </row>
    <row r="53" spans="1:7" ht="32.25" thickBot="1">
      <c r="A53" s="150"/>
      <c r="B53" s="142"/>
      <c r="C53" s="68"/>
      <c r="D53" s="252" t="s">
        <v>910</v>
      </c>
      <c r="E53" s="260"/>
      <c r="F53" s="142"/>
      <c r="G53" s="147"/>
    </row>
    <row r="54" spans="1:7" ht="18" thickTop="1">
      <c r="A54" s="148"/>
      <c r="B54" s="139"/>
      <c r="C54" s="68"/>
      <c r="D54" s="254"/>
      <c r="E54" s="256"/>
      <c r="F54" s="139"/>
      <c r="G54" s="139"/>
    </row>
    <row r="55" spans="1:7" ht="26.25" customHeight="1">
      <c r="A55" s="148"/>
      <c r="B55" s="139"/>
      <c r="C55" s="134" t="s">
        <v>927</v>
      </c>
      <c r="D55" s="443" t="s">
        <v>907</v>
      </c>
      <c r="E55" s="443"/>
      <c r="F55" s="139"/>
      <c r="G55" s="139"/>
    </row>
    <row r="56" spans="1:7" ht="63">
      <c r="A56" s="149"/>
      <c r="B56" s="142"/>
      <c r="C56" s="68" t="s">
        <v>785</v>
      </c>
      <c r="D56" s="250" t="s">
        <v>911</v>
      </c>
      <c r="E56" s="251">
        <v>0</v>
      </c>
      <c r="F56" s="142"/>
      <c r="G56" s="142"/>
    </row>
    <row r="57" spans="1:7" ht="17.25">
      <c r="A57" s="149"/>
      <c r="B57" s="142"/>
      <c r="C57" s="68" t="s">
        <v>786</v>
      </c>
      <c r="D57" s="250" t="s">
        <v>912</v>
      </c>
      <c r="E57" s="251">
        <v>0</v>
      </c>
      <c r="F57" s="142"/>
      <c r="G57" s="142"/>
    </row>
    <row r="58" spans="1:7" ht="17.25">
      <c r="A58" s="149"/>
      <c r="B58" s="142"/>
      <c r="C58" s="68" t="s">
        <v>787</v>
      </c>
      <c r="D58" s="263" t="s">
        <v>913</v>
      </c>
      <c r="E58" s="251">
        <v>0</v>
      </c>
      <c r="F58" s="142"/>
      <c r="G58" s="142"/>
    </row>
    <row r="59" spans="1:7" ht="17.25">
      <c r="A59" s="149"/>
      <c r="B59" s="142"/>
      <c r="C59" s="68" t="s">
        <v>788</v>
      </c>
      <c r="D59" s="250" t="s">
        <v>914</v>
      </c>
      <c r="E59" s="251">
        <v>0</v>
      </c>
      <c r="F59" s="142"/>
      <c r="G59" s="142"/>
    </row>
    <row r="60" spans="1:7" ht="31.5">
      <c r="A60" s="149"/>
      <c r="B60" s="142"/>
      <c r="C60" s="68" t="s">
        <v>789</v>
      </c>
      <c r="D60" s="250" t="s">
        <v>915</v>
      </c>
      <c r="E60" s="251">
        <v>0</v>
      </c>
      <c r="F60" s="142"/>
      <c r="G60" s="142"/>
    </row>
    <row r="61" spans="1:7" ht="17.25">
      <c r="A61" s="149"/>
      <c r="B61" s="142"/>
      <c r="C61" s="68" t="s">
        <v>790</v>
      </c>
      <c r="D61" s="250" t="s">
        <v>916</v>
      </c>
      <c r="E61" s="251">
        <v>0</v>
      </c>
      <c r="F61" s="142"/>
      <c r="G61" s="142"/>
    </row>
    <row r="62" spans="1:7" ht="17.25">
      <c r="A62" s="149"/>
      <c r="B62" s="142"/>
      <c r="C62" s="68" t="s">
        <v>791</v>
      </c>
      <c r="D62" s="250" t="s">
        <v>917</v>
      </c>
      <c r="E62" s="251">
        <v>0</v>
      </c>
      <c r="F62" s="142"/>
      <c r="G62" s="142"/>
    </row>
    <row r="63" spans="1:7" ht="31.5">
      <c r="A63" s="149"/>
      <c r="B63" s="142"/>
      <c r="C63" s="68" t="s">
        <v>792</v>
      </c>
      <c r="D63" s="250" t="s">
        <v>918</v>
      </c>
      <c r="E63" s="251">
        <v>0</v>
      </c>
      <c r="F63" s="142"/>
      <c r="G63" s="142"/>
    </row>
    <row r="64" spans="1:7" ht="17.25">
      <c r="A64" s="149"/>
      <c r="B64" s="142"/>
      <c r="C64" s="68" t="s">
        <v>793</v>
      </c>
      <c r="D64" s="264" t="s">
        <v>919</v>
      </c>
      <c r="E64" s="251">
        <v>0</v>
      </c>
      <c r="F64" s="142"/>
      <c r="G64" s="142"/>
    </row>
    <row r="65" spans="1:7" ht="47.25">
      <c r="A65" s="149"/>
      <c r="B65" s="142"/>
      <c r="C65" s="68" t="s">
        <v>794</v>
      </c>
      <c r="D65" s="250" t="s">
        <v>920</v>
      </c>
      <c r="E65" s="251">
        <v>0</v>
      </c>
      <c r="F65" s="142"/>
      <c r="G65" s="142"/>
    </row>
    <row r="66" spans="1:7" ht="31.5">
      <c r="A66" s="149"/>
      <c r="B66" s="142"/>
      <c r="C66" s="68" t="s">
        <v>795</v>
      </c>
      <c r="D66" s="250" t="s">
        <v>941</v>
      </c>
      <c r="E66" s="251">
        <v>0</v>
      </c>
      <c r="F66" s="142"/>
      <c r="G66" s="142"/>
    </row>
    <row r="67" spans="1:7" ht="18" thickBot="1">
      <c r="A67" s="150"/>
      <c r="B67" s="142"/>
      <c r="C67" s="68"/>
      <c r="D67" s="252" t="s">
        <v>921</v>
      </c>
      <c r="E67" s="253">
        <v>0</v>
      </c>
      <c r="F67" s="142"/>
      <c r="G67" s="147"/>
    </row>
    <row r="68" spans="1:7" ht="18" thickTop="1">
      <c r="A68" s="153"/>
      <c r="B68" s="142"/>
      <c r="C68" s="68"/>
      <c r="D68" s="265"/>
      <c r="E68" s="266"/>
      <c r="F68" s="142"/>
      <c r="G68" s="154"/>
    </row>
    <row r="69" spans="1:7" ht="17.25">
      <c r="A69" s="148"/>
      <c r="B69" s="139"/>
      <c r="C69" s="68"/>
      <c r="D69" s="254"/>
      <c r="E69" s="256"/>
      <c r="F69" s="139"/>
      <c r="G69" s="139"/>
    </row>
    <row r="70" spans="1:7" ht="25.5" customHeight="1">
      <c r="A70" s="148"/>
      <c r="B70" s="139"/>
      <c r="C70" s="134" t="s">
        <v>928</v>
      </c>
      <c r="D70" s="444" t="s">
        <v>908</v>
      </c>
      <c r="E70" s="444"/>
      <c r="F70" s="139"/>
      <c r="G70" s="155"/>
    </row>
    <row r="71" spans="1:7" ht="17.25">
      <c r="A71" s="149"/>
      <c r="B71" s="142"/>
      <c r="C71" s="68" t="s">
        <v>796</v>
      </c>
      <c r="D71" s="250" t="s">
        <v>684</v>
      </c>
      <c r="E71" s="267"/>
      <c r="F71" s="142"/>
      <c r="G71" s="142"/>
    </row>
    <row r="72" spans="1:7" ht="18" thickBot="1">
      <c r="A72" s="150"/>
      <c r="B72" s="142"/>
      <c r="C72" s="68"/>
      <c r="D72" s="252" t="s">
        <v>922</v>
      </c>
      <c r="E72" s="268"/>
      <c r="F72" s="142"/>
      <c r="G72" s="147"/>
    </row>
    <row r="73" spans="1:7" ht="18" thickTop="1">
      <c r="A73" s="148"/>
      <c r="B73" s="139"/>
      <c r="C73" s="68"/>
      <c r="D73" s="144"/>
      <c r="E73" s="139"/>
      <c r="F73" s="139"/>
      <c r="G73" s="139"/>
    </row>
    <row r="74" spans="1:7" ht="17.25">
      <c r="A74" s="148"/>
      <c r="B74" s="139"/>
      <c r="C74" s="68"/>
      <c r="D74" s="144"/>
      <c r="E74" s="139"/>
      <c r="F74" s="139"/>
      <c r="G74" s="139"/>
    </row>
    <row r="75" spans="1:7" ht="17.25">
      <c r="A75" s="138"/>
      <c r="B75" s="139"/>
      <c r="C75" s="65"/>
      <c r="D75" s="65"/>
      <c r="E75" s="139"/>
      <c r="F75" s="139"/>
      <c r="G75" s="139"/>
    </row>
    <row r="76" spans="1:7" ht="17.25">
      <c r="A76" s="138"/>
      <c r="B76" s="139"/>
      <c r="C76" s="65"/>
      <c r="D76" s="65"/>
      <c r="E76" s="139"/>
      <c r="F76" s="139"/>
      <c r="G76" s="139"/>
    </row>
    <row r="77" spans="1:7" ht="17.25">
      <c r="A77" s="138"/>
      <c r="B77" s="139"/>
      <c r="C77" s="65"/>
      <c r="D77" s="65"/>
      <c r="E77" s="139"/>
      <c r="F77" s="139"/>
      <c r="G77" s="139"/>
    </row>
    <row r="78" spans="1:7" ht="17.25">
      <c r="A78" s="138"/>
      <c r="B78" s="139"/>
      <c r="C78" s="65"/>
      <c r="D78" s="65"/>
      <c r="E78" s="139"/>
      <c r="F78" s="139"/>
      <c r="G78" s="139"/>
    </row>
    <row r="79" spans="1:7" ht="17.25">
      <c r="A79" s="138"/>
      <c r="B79" s="139"/>
      <c r="C79" s="65"/>
      <c r="D79" s="65"/>
      <c r="E79" s="139"/>
      <c r="F79" s="139"/>
      <c r="G79" s="139"/>
    </row>
    <row r="80" spans="1:7" ht="17.25">
      <c r="A80" s="138"/>
      <c r="B80" s="139"/>
      <c r="C80" s="65"/>
      <c r="D80" s="65"/>
      <c r="E80" s="139"/>
      <c r="F80" s="139"/>
      <c r="G80" s="139"/>
    </row>
    <row r="81" spans="1:7" ht="17.25">
      <c r="A81" s="138"/>
      <c r="B81" s="139"/>
      <c r="C81" s="65"/>
      <c r="D81" s="65"/>
      <c r="E81" s="139"/>
      <c r="F81" s="139"/>
      <c r="G81" s="139"/>
    </row>
    <row r="82" spans="1:7" ht="17.25">
      <c r="A82" s="138"/>
      <c r="B82" s="139"/>
      <c r="C82" s="65"/>
      <c r="D82" s="65"/>
      <c r="E82" s="139"/>
      <c r="F82" s="139"/>
      <c r="G82" s="139"/>
    </row>
    <row r="83" spans="1:7" ht="17.25">
      <c r="A83" s="138"/>
      <c r="B83" s="139"/>
      <c r="C83" s="65"/>
      <c r="D83" s="65"/>
      <c r="E83" s="139"/>
      <c r="F83" s="139"/>
      <c r="G83" s="139"/>
    </row>
    <row r="84" spans="1:7" ht="17.25">
      <c r="A84" s="138"/>
      <c r="B84" s="139"/>
      <c r="C84" s="65"/>
      <c r="D84" s="65"/>
      <c r="E84" s="139"/>
      <c r="F84" s="139"/>
      <c r="G84" s="139"/>
    </row>
    <row r="85" spans="1:7" ht="17.25">
      <c r="A85" s="138"/>
      <c r="B85" s="139"/>
      <c r="C85" s="65"/>
      <c r="D85" s="65"/>
      <c r="E85" s="139"/>
      <c r="F85" s="139"/>
      <c r="G85" s="139"/>
    </row>
    <row r="86" spans="1:7" ht="17.25">
      <c r="A86" s="148"/>
      <c r="B86" s="139"/>
      <c r="C86" s="68"/>
      <c r="D86" s="144"/>
      <c r="E86" s="139"/>
      <c r="F86" s="139"/>
      <c r="G86" s="139"/>
    </row>
    <row r="87" spans="1:7" ht="17.25">
      <c r="A87" s="148"/>
      <c r="B87" s="139"/>
      <c r="C87" s="68"/>
      <c r="D87" s="144"/>
      <c r="E87" s="139"/>
      <c r="F87" s="139"/>
      <c r="G87" s="139"/>
    </row>
    <row r="88" spans="1:7" ht="17.25">
      <c r="A88" s="148"/>
      <c r="B88" s="139"/>
      <c r="C88" s="68"/>
      <c r="D88" s="144"/>
      <c r="E88" s="139"/>
      <c r="F88" s="139"/>
      <c r="G88" s="139"/>
    </row>
    <row r="89" spans="1:7" ht="17.25">
      <c r="A89" s="148"/>
      <c r="B89" s="139"/>
      <c r="C89" s="68"/>
      <c r="D89" s="144"/>
      <c r="E89" s="139"/>
      <c r="F89" s="139"/>
      <c r="G89" s="139"/>
    </row>
    <row r="90" spans="1:7" ht="17.25">
      <c r="A90" s="148"/>
      <c r="B90" s="139"/>
      <c r="C90" s="68"/>
      <c r="D90" s="144"/>
      <c r="E90" s="139"/>
      <c r="F90" s="139"/>
      <c r="G90" s="139"/>
    </row>
    <row r="91" spans="1:7" ht="17.25">
      <c r="A91" s="148"/>
      <c r="B91" s="139"/>
      <c r="C91" s="68"/>
      <c r="D91" s="144"/>
      <c r="E91" s="139"/>
      <c r="F91" s="139"/>
      <c r="G91" s="139"/>
    </row>
    <row r="92" spans="1:7" ht="17.25">
      <c r="A92" s="148"/>
      <c r="B92" s="139"/>
      <c r="C92" s="68"/>
      <c r="D92" s="144"/>
      <c r="E92" s="139"/>
      <c r="F92" s="139"/>
      <c r="G92" s="139"/>
    </row>
    <row r="93" spans="1:7" ht="17.25">
      <c r="A93" s="148"/>
      <c r="B93" s="139"/>
      <c r="C93" s="68"/>
      <c r="D93" s="144"/>
      <c r="E93" s="139"/>
      <c r="F93" s="139"/>
      <c r="G93" s="139"/>
    </row>
    <row r="94" spans="1:7" ht="17.25">
      <c r="A94" s="148"/>
      <c r="B94" s="139"/>
      <c r="C94" s="68"/>
      <c r="D94" s="144"/>
      <c r="E94" s="139"/>
      <c r="F94" s="139"/>
      <c r="G94" s="139"/>
    </row>
    <row r="95" spans="1:7" ht="17.25">
      <c r="A95" s="148"/>
      <c r="B95" s="139"/>
      <c r="C95" s="68"/>
      <c r="D95" s="144"/>
      <c r="E95" s="139"/>
      <c r="F95" s="139"/>
      <c r="G95" s="139"/>
    </row>
    <row r="96" spans="1:4" ht="15.75">
      <c r="A96" s="90"/>
      <c r="C96" s="3"/>
      <c r="D96" s="156"/>
    </row>
    <row r="97" spans="1:4" ht="15.75">
      <c r="A97" s="90"/>
      <c r="C97" s="3"/>
      <c r="D97" s="156"/>
    </row>
    <row r="98" spans="1:4" ht="15.75">
      <c r="A98" s="90"/>
      <c r="C98" s="3"/>
      <c r="D98" s="156"/>
    </row>
    <row r="99" spans="1:4" ht="15.75">
      <c r="A99" s="90"/>
      <c r="C99" s="3"/>
      <c r="D99" s="156"/>
    </row>
    <row r="100" spans="1:4" ht="15.75">
      <c r="A100" s="90"/>
      <c r="C100" s="3"/>
      <c r="D100" s="156"/>
    </row>
    <row r="101" spans="1:4" ht="15.75">
      <c r="A101" s="90"/>
      <c r="C101" s="3"/>
      <c r="D101" s="156"/>
    </row>
    <row r="102" spans="1:4" ht="15.75">
      <c r="A102" s="90"/>
      <c r="C102" s="3"/>
      <c r="D102" s="156"/>
    </row>
    <row r="103" spans="1:4" ht="15.75">
      <c r="A103" s="90"/>
      <c r="C103" s="3"/>
      <c r="D103" s="156"/>
    </row>
    <row r="104" spans="1:4" ht="15.75">
      <c r="A104" s="90"/>
      <c r="C104" s="3"/>
      <c r="D104" s="156"/>
    </row>
    <row r="105" spans="1:4" ht="15.75">
      <c r="A105" s="90"/>
      <c r="C105" s="3"/>
      <c r="D105" s="156"/>
    </row>
    <row r="106" spans="1:4" ht="15.75">
      <c r="A106" s="90"/>
      <c r="C106" s="3"/>
      <c r="D106" s="156"/>
    </row>
    <row r="107" spans="1:4" ht="15.75">
      <c r="A107" s="90"/>
      <c r="C107" s="3"/>
      <c r="D107" s="156"/>
    </row>
    <row r="108" spans="1:4" ht="15.75">
      <c r="A108" s="90"/>
      <c r="C108" s="3"/>
      <c r="D108" s="156"/>
    </row>
    <row r="109" spans="1:4" ht="15.75">
      <c r="A109" s="90"/>
      <c r="C109" s="3"/>
      <c r="D109" s="156"/>
    </row>
    <row r="110" spans="1:4" ht="15.75">
      <c r="A110" s="90"/>
      <c r="C110" s="3"/>
      <c r="D110" s="156"/>
    </row>
    <row r="111" spans="1:4" ht="15.75">
      <c r="A111" s="90"/>
      <c r="C111" s="3"/>
      <c r="D111" s="156"/>
    </row>
    <row r="112" spans="1:4" ht="15.75">
      <c r="A112" s="90"/>
      <c r="C112" s="3"/>
      <c r="D112" s="156"/>
    </row>
    <row r="113" spans="1:4" ht="15.75">
      <c r="A113" s="90"/>
      <c r="C113" s="6"/>
      <c r="D113" s="156"/>
    </row>
    <row r="114" spans="1:4" ht="15.75">
      <c r="A114" s="90"/>
      <c r="C114" s="6"/>
      <c r="D114" s="156"/>
    </row>
    <row r="115" spans="1:4" ht="15.75">
      <c r="A115" s="90"/>
      <c r="C115" s="6"/>
      <c r="D115" s="156"/>
    </row>
    <row r="116" spans="1:4" ht="15.75">
      <c r="A116" s="90"/>
      <c r="C116" s="6"/>
      <c r="D116" s="156"/>
    </row>
    <row r="117" spans="1:4" ht="15.75">
      <c r="A117" s="90"/>
      <c r="C117" s="6"/>
      <c r="D117" s="89"/>
    </row>
    <row r="118" ht="15.75">
      <c r="D118" s="88"/>
    </row>
  </sheetData>
  <sheetProtection/>
  <mergeCells count="13">
    <mergeCell ref="D38:D40"/>
    <mergeCell ref="E38:G38"/>
    <mergeCell ref="D31:E31"/>
    <mergeCell ref="D47:E47"/>
    <mergeCell ref="D55:E55"/>
    <mergeCell ref="D70:E70"/>
    <mergeCell ref="C38:C40"/>
    <mergeCell ref="A2:G2"/>
    <mergeCell ref="C6:C8"/>
    <mergeCell ref="D6:D8"/>
    <mergeCell ref="E6:G6"/>
    <mergeCell ref="D14:E14"/>
    <mergeCell ref="D26:E26"/>
  </mergeCells>
  <printOptions horizontalCentered="1"/>
  <pageMargins left="0.433070866141732" right="0.433070866141732" top="0.748031496062992" bottom="0.748031496062992" header="0.31496062992126" footer="0.31496062992126"/>
  <pageSetup fitToHeight="3" horizontalDpi="600" verticalDpi="600" orientation="portrait" paperSize="9" scale="88" r:id="rId1"/>
  <rowBreaks count="2" manualBreakCount="2">
    <brk id="25" max="6" man="1"/>
    <brk id="54" max="6" man="1"/>
  </rowBreaks>
</worksheet>
</file>

<file path=xl/worksheets/sheet8.xml><?xml version="1.0" encoding="utf-8"?>
<worksheet xmlns="http://schemas.openxmlformats.org/spreadsheetml/2006/main" xmlns:r="http://schemas.openxmlformats.org/officeDocument/2006/relationships">
  <sheetPr>
    <tabColor rgb="FFFF0000"/>
  </sheetPr>
  <dimension ref="A1:J34"/>
  <sheetViews>
    <sheetView view="pageBreakPreview" zoomScale="60" zoomScalePageLayoutView="0" workbookViewId="0" topLeftCell="A1">
      <selection activeCell="K19" sqref="K19"/>
    </sheetView>
  </sheetViews>
  <sheetFormatPr defaultColWidth="9.140625" defaultRowHeight="15"/>
  <cols>
    <col min="1" max="1" width="41.421875" style="0" customWidth="1"/>
    <col min="2" max="2" width="17.57421875" style="0" customWidth="1"/>
    <col min="3" max="3" width="17.8515625" style="0" customWidth="1"/>
    <col min="4" max="4" width="16.57421875" style="0" customWidth="1"/>
    <col min="10" max="10" width="10.57421875" style="0" bestFit="1" customWidth="1"/>
  </cols>
  <sheetData>
    <row r="1" ht="15.75">
      <c r="A1" s="4" t="s">
        <v>51</v>
      </c>
    </row>
    <row r="2" ht="15.75">
      <c r="A2" s="4"/>
    </row>
    <row r="3" ht="15.75">
      <c r="A3" s="4" t="s">
        <v>41</v>
      </c>
    </row>
    <row r="5" spans="1:4" ht="15">
      <c r="A5" s="448"/>
      <c r="B5" s="10" t="s">
        <v>35</v>
      </c>
      <c r="C5" s="8" t="s">
        <v>36</v>
      </c>
      <c r="D5" s="8" t="s">
        <v>37</v>
      </c>
    </row>
    <row r="6" spans="1:4" ht="15">
      <c r="A6" s="449"/>
      <c r="B6" s="11" t="s">
        <v>0</v>
      </c>
      <c r="C6" s="9" t="s">
        <v>0</v>
      </c>
      <c r="D6" s="9" t="s">
        <v>0</v>
      </c>
    </row>
    <row r="7" spans="1:4" ht="15">
      <c r="A7" s="449"/>
      <c r="B7" s="12" t="s">
        <v>39</v>
      </c>
      <c r="C7" s="13" t="s">
        <v>40</v>
      </c>
      <c r="D7" s="9" t="s">
        <v>38</v>
      </c>
    </row>
    <row r="8" spans="1:4" ht="15">
      <c r="A8" s="16"/>
      <c r="B8" s="19"/>
      <c r="C8" s="19"/>
      <c r="D8" s="19"/>
    </row>
    <row r="9" spans="1:4" ht="15">
      <c r="A9" s="17" t="s">
        <v>42</v>
      </c>
      <c r="B9" s="16"/>
      <c r="C9" s="16"/>
      <c r="D9" s="16"/>
    </row>
    <row r="10" spans="1:4" ht="15">
      <c r="A10" s="17" t="s">
        <v>43</v>
      </c>
      <c r="B10" s="16"/>
      <c r="C10" s="16"/>
      <c r="D10" s="16"/>
    </row>
    <row r="11" spans="1:4" ht="15">
      <c r="A11" s="17" t="s">
        <v>44</v>
      </c>
      <c r="B11" s="16"/>
      <c r="C11" s="16"/>
      <c r="D11" s="16"/>
    </row>
    <row r="12" spans="1:4" ht="15">
      <c r="A12" s="17" t="s">
        <v>45</v>
      </c>
      <c r="B12" s="16"/>
      <c r="C12" s="16"/>
      <c r="D12" s="16"/>
    </row>
    <row r="13" spans="1:4" ht="15">
      <c r="A13" s="17" t="s">
        <v>46</v>
      </c>
      <c r="B13" s="16"/>
      <c r="C13" s="16"/>
      <c r="D13" s="16"/>
    </row>
    <row r="14" spans="1:4" ht="15">
      <c r="A14" s="17" t="s">
        <v>47</v>
      </c>
      <c r="B14" s="16"/>
      <c r="C14" s="16"/>
      <c r="D14" s="16"/>
    </row>
    <row r="15" spans="1:4" ht="15">
      <c r="A15" s="17" t="s">
        <v>48</v>
      </c>
      <c r="B15" s="16"/>
      <c r="C15" s="16"/>
      <c r="D15" s="16"/>
    </row>
    <row r="16" spans="1:4" ht="15">
      <c r="A16" s="18"/>
      <c r="B16" s="20"/>
      <c r="C16" s="20"/>
      <c r="D16" s="20"/>
    </row>
    <row r="17" spans="1:4" ht="19.5" customHeight="1">
      <c r="A17" s="15" t="s">
        <v>49</v>
      </c>
      <c r="B17" s="14"/>
      <c r="C17" s="14"/>
      <c r="D17" s="14"/>
    </row>
    <row r="18" ht="15">
      <c r="A18" s="1"/>
    </row>
    <row r="19" ht="15">
      <c r="A19" s="1"/>
    </row>
    <row r="20" ht="15.75">
      <c r="A20" s="4" t="s">
        <v>50</v>
      </c>
    </row>
    <row r="22" spans="1:4" ht="15">
      <c r="A22" s="448"/>
      <c r="B22" s="10" t="s">
        <v>35</v>
      </c>
      <c r="C22" s="8" t="s">
        <v>36</v>
      </c>
      <c r="D22" s="8" t="s">
        <v>37</v>
      </c>
    </row>
    <row r="23" spans="1:4" ht="15">
      <c r="A23" s="449"/>
      <c r="B23" s="11" t="s">
        <v>0</v>
      </c>
      <c r="C23" s="9" t="s">
        <v>0</v>
      </c>
      <c r="D23" s="9" t="s">
        <v>0</v>
      </c>
    </row>
    <row r="24" spans="1:4" ht="15">
      <c r="A24" s="449"/>
      <c r="B24" s="12" t="s">
        <v>39</v>
      </c>
      <c r="C24" s="13" t="s">
        <v>40</v>
      </c>
      <c r="D24" s="9" t="s">
        <v>38</v>
      </c>
    </row>
    <row r="25" spans="1:4" ht="15">
      <c r="A25" s="16"/>
      <c r="B25" s="19"/>
      <c r="C25" s="19"/>
      <c r="D25" s="19"/>
    </row>
    <row r="26" spans="1:4" ht="15">
      <c r="A26" s="17" t="s">
        <v>42</v>
      </c>
      <c r="B26" s="30">
        <v>8566460673.77</v>
      </c>
      <c r="C26" s="30">
        <v>9041057069.99</v>
      </c>
      <c r="D26" s="30">
        <v>-474596396.2199993</v>
      </c>
    </row>
    <row r="27" spans="1:4" ht="15">
      <c r="A27" s="17" t="s">
        <v>43</v>
      </c>
      <c r="B27" s="30">
        <v>72195222251.44</v>
      </c>
      <c r="C27" s="30">
        <v>72081794608.12</v>
      </c>
      <c r="D27" s="30">
        <v>113427643.32000732</v>
      </c>
    </row>
    <row r="28" spans="1:4" ht="15">
      <c r="A28" s="17" t="s">
        <v>44</v>
      </c>
      <c r="B28" s="30">
        <v>51821040912.19</v>
      </c>
      <c r="C28" s="30">
        <v>51440671535.35</v>
      </c>
      <c r="D28" s="30">
        <v>380369376.84000397</v>
      </c>
    </row>
    <row r="29" spans="1:4" ht="15">
      <c r="A29" s="17" t="s">
        <v>45</v>
      </c>
      <c r="B29" s="30">
        <v>2830022842.89</v>
      </c>
      <c r="C29" s="30">
        <v>2098118003.51</v>
      </c>
      <c r="D29" s="30">
        <v>731904839.3799999</v>
      </c>
    </row>
    <row r="30" spans="1:4" ht="15">
      <c r="A30" s="17" t="s">
        <v>46</v>
      </c>
      <c r="B30" s="30">
        <v>11718476</v>
      </c>
      <c r="C30" s="30">
        <v>25505044.07</v>
      </c>
      <c r="D30" s="30">
        <v>-13786568.07</v>
      </c>
    </row>
    <row r="31" spans="1:4" ht="15">
      <c r="A31" s="17" t="s">
        <v>47</v>
      </c>
      <c r="B31" s="30">
        <v>156253057.5</v>
      </c>
      <c r="C31" s="30">
        <v>161701996.36</v>
      </c>
      <c r="D31" s="30">
        <v>-5448938.860000014</v>
      </c>
    </row>
    <row r="32" spans="1:4" ht="15">
      <c r="A32" s="17" t="s">
        <v>48</v>
      </c>
      <c r="B32" s="30" t="s">
        <v>123</v>
      </c>
      <c r="C32" s="30" t="s">
        <v>123</v>
      </c>
      <c r="D32" s="30" t="s">
        <v>123</v>
      </c>
    </row>
    <row r="33" spans="1:4" ht="15">
      <c r="A33" s="18"/>
      <c r="B33" s="20"/>
      <c r="C33" s="20"/>
      <c r="D33" s="20"/>
    </row>
    <row r="34" spans="1:10" ht="19.5" customHeight="1">
      <c r="A34" s="15" t="s">
        <v>49</v>
      </c>
      <c r="B34" s="46">
        <f>SUM(B26:B33)</f>
        <v>135580718213.79001</v>
      </c>
      <c r="C34" s="46">
        <f>SUM(C26:C33)</f>
        <v>134848848257.4</v>
      </c>
      <c r="D34" s="46">
        <f>SUM(D26:D33)</f>
        <v>731869956.3900118</v>
      </c>
      <c r="H34">
        <v>731803862.0699985</v>
      </c>
      <c r="J34" s="36">
        <f>D34-H34</f>
        <v>66094.32001328468</v>
      </c>
    </row>
  </sheetData>
  <sheetProtection/>
  <mergeCells count="2">
    <mergeCell ref="A5:A7"/>
    <mergeCell ref="A22:A24"/>
  </mergeCells>
  <printOptions horizontalCentered="1"/>
  <pageMargins left="0.4330708661417323" right="0.4330708661417323" top="0.7480314960629921" bottom="0.7480314960629921" header="0.31496062992125984" footer="0.31496062992125984"/>
  <pageSetup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dimension ref="A1:L75"/>
  <sheetViews>
    <sheetView zoomScalePageLayoutView="0" workbookViewId="0" topLeftCell="A1">
      <selection activeCell="C73" sqref="C73"/>
    </sheetView>
  </sheetViews>
  <sheetFormatPr defaultColWidth="9.140625" defaultRowHeight="15"/>
  <cols>
    <col min="1" max="1" width="48.140625" style="0" customWidth="1"/>
    <col min="2" max="3" width="22.28125" style="0" customWidth="1"/>
    <col min="4" max="5" width="19.28125" style="7" customWidth="1"/>
    <col min="6" max="7" width="18.57421875" style="7" customWidth="1"/>
    <col min="8" max="8" width="19.140625" style="0" customWidth="1"/>
    <col min="9" max="9" width="14.28125" style="0" bestFit="1" customWidth="1"/>
    <col min="10" max="10" width="7.421875" style="0" bestFit="1" customWidth="1"/>
    <col min="11" max="11" width="19.00390625" style="0" customWidth="1"/>
    <col min="12" max="12" width="20.57421875" style="0" customWidth="1"/>
    <col min="13" max="13" width="15.00390625" style="7" bestFit="1" customWidth="1"/>
  </cols>
  <sheetData>
    <row r="1" ht="15.75">
      <c r="A1" s="4" t="s">
        <v>119</v>
      </c>
    </row>
    <row r="3" spans="1:8" ht="15">
      <c r="A3" s="450" t="s">
        <v>52</v>
      </c>
      <c r="B3" s="450" t="s">
        <v>542</v>
      </c>
      <c r="C3" s="43"/>
      <c r="D3" s="28" t="s">
        <v>120</v>
      </c>
      <c r="E3" s="28"/>
      <c r="F3" s="28" t="s">
        <v>121</v>
      </c>
      <c r="G3" s="28"/>
      <c r="H3" s="43" t="s">
        <v>122</v>
      </c>
    </row>
    <row r="4" spans="1:8" ht="15">
      <c r="A4" s="451"/>
      <c r="B4" s="451"/>
      <c r="C4" s="44"/>
      <c r="D4" s="33">
        <v>6001</v>
      </c>
      <c r="E4" s="33"/>
      <c r="F4" s="33">
        <v>6002</v>
      </c>
      <c r="G4" s="33"/>
      <c r="H4" s="34">
        <v>6003</v>
      </c>
    </row>
    <row r="5" spans="1:12" ht="15">
      <c r="A5" s="19" t="s">
        <v>80</v>
      </c>
      <c r="B5" s="39" t="e">
        <f>D5+F5+H5</f>
        <v>#REF!</v>
      </c>
      <c r="C5" s="39" t="e">
        <f>E5+G5+I5</f>
        <v>#REF!</v>
      </c>
      <c r="D5" s="29" t="e">
        <f>Sheet1!C179*-1</f>
        <v>#REF!</v>
      </c>
      <c r="E5" s="29" t="e">
        <f>Sheet1!D179*-1</f>
        <v>#REF!</v>
      </c>
      <c r="F5" s="29"/>
      <c r="G5" s="29"/>
      <c r="H5" s="19"/>
      <c r="L5" s="7"/>
    </row>
    <row r="6" spans="1:12" ht="15">
      <c r="A6" s="16" t="s">
        <v>81</v>
      </c>
      <c r="B6" s="39" t="e">
        <f aca="true" t="shared" si="0" ref="B6:B69">D6+F6+H6</f>
        <v>#REF!</v>
      </c>
      <c r="C6" s="39" t="e">
        <f aca="true" t="shared" si="1" ref="C6:C69">E6+G6+I6</f>
        <v>#REF!</v>
      </c>
      <c r="D6" s="29" t="e">
        <f>Sheet1!C180*-1</f>
        <v>#REF!</v>
      </c>
      <c r="E6" s="29" t="e">
        <f>Sheet1!D180*-1</f>
        <v>#REF!</v>
      </c>
      <c r="F6" s="30"/>
      <c r="G6" s="30"/>
      <c r="H6" s="16"/>
      <c r="L6" s="7"/>
    </row>
    <row r="7" spans="1:12" ht="15">
      <c r="A7" s="16" t="s">
        <v>82</v>
      </c>
      <c r="B7" s="39" t="e">
        <f t="shared" si="0"/>
        <v>#REF!</v>
      </c>
      <c r="C7" s="39" t="e">
        <f t="shared" si="1"/>
        <v>#REF!</v>
      </c>
      <c r="D7" s="29" t="e">
        <f>Sheet1!C181*-1</f>
        <v>#REF!</v>
      </c>
      <c r="E7" s="29" t="e">
        <f>Sheet1!D181*-1</f>
        <v>#REF!</v>
      </c>
      <c r="F7" s="30"/>
      <c r="G7" s="30"/>
      <c r="H7" s="16"/>
      <c r="L7" s="7"/>
    </row>
    <row r="8" spans="1:12" ht="15">
      <c r="A8" s="16" t="s">
        <v>83</v>
      </c>
      <c r="B8" s="39" t="e">
        <f t="shared" si="0"/>
        <v>#REF!</v>
      </c>
      <c r="C8" s="39" t="e">
        <f t="shared" si="1"/>
        <v>#REF!</v>
      </c>
      <c r="D8" s="29" t="e">
        <f>Sheet1!C182*-1</f>
        <v>#REF!</v>
      </c>
      <c r="E8" s="29" t="e">
        <f>Sheet1!D182*-1</f>
        <v>#REF!</v>
      </c>
      <c r="F8" s="30"/>
      <c r="G8" s="30"/>
      <c r="H8" s="16"/>
      <c r="L8" s="7"/>
    </row>
    <row r="9" spans="1:12" ht="15">
      <c r="A9" s="16" t="s">
        <v>58</v>
      </c>
      <c r="B9" s="39" t="e">
        <f t="shared" si="0"/>
        <v>#REF!</v>
      </c>
      <c r="C9" s="39" t="e">
        <f t="shared" si="1"/>
        <v>#REF!</v>
      </c>
      <c r="D9" s="29" t="e">
        <f>Sheet1!C183*-1</f>
        <v>#REF!</v>
      </c>
      <c r="E9" s="29" t="e">
        <f>Sheet1!D183*-1</f>
        <v>#REF!</v>
      </c>
      <c r="F9" s="30"/>
      <c r="G9" s="30"/>
      <c r="H9" s="16" t="e">
        <f>Sheet1!C267*-1</f>
        <v>#REF!</v>
      </c>
      <c r="I9" s="16" t="e">
        <f>Sheet1!D267*-1</f>
        <v>#REF!</v>
      </c>
      <c r="L9" s="7"/>
    </row>
    <row r="10" spans="1:12" ht="15">
      <c r="A10" s="16" t="s">
        <v>59</v>
      </c>
      <c r="B10" s="39" t="e">
        <f t="shared" si="0"/>
        <v>#REF!</v>
      </c>
      <c r="C10" s="39" t="e">
        <f t="shared" si="1"/>
        <v>#REF!</v>
      </c>
      <c r="D10" s="29" t="e">
        <f>Sheet1!C184*-1</f>
        <v>#REF!</v>
      </c>
      <c r="E10" s="29" t="e">
        <f>Sheet1!D184*-1</f>
        <v>#REF!</v>
      </c>
      <c r="F10" s="30"/>
      <c r="G10" s="30"/>
      <c r="H10" s="16" t="e">
        <f>Sheet1!C268*-1</f>
        <v>#REF!</v>
      </c>
      <c r="I10" s="16" t="e">
        <f>Sheet1!D268*-1</f>
        <v>#REF!</v>
      </c>
      <c r="L10" s="7"/>
    </row>
    <row r="11" spans="1:12" ht="15">
      <c r="A11" s="16" t="s">
        <v>60</v>
      </c>
      <c r="B11" s="39" t="e">
        <f t="shared" si="0"/>
        <v>#REF!</v>
      </c>
      <c r="C11" s="39" t="e">
        <f t="shared" si="1"/>
        <v>#REF!</v>
      </c>
      <c r="D11" s="29" t="e">
        <f>Sheet1!C185*-1</f>
        <v>#REF!</v>
      </c>
      <c r="E11" s="29" t="e">
        <f>Sheet1!D185*-1</f>
        <v>#REF!</v>
      </c>
      <c r="F11" s="30" t="e">
        <f>Sheet1!C246*-1</f>
        <v>#REF!</v>
      </c>
      <c r="G11" s="30" t="e">
        <f>Sheet1!D246*-1</f>
        <v>#REF!</v>
      </c>
      <c r="H11" s="16" t="e">
        <f>Sheet1!C269*-1</f>
        <v>#REF!</v>
      </c>
      <c r="I11" s="16" t="e">
        <f>Sheet1!D269*-1</f>
        <v>#REF!</v>
      </c>
      <c r="L11" s="7"/>
    </row>
    <row r="12" spans="1:12" ht="15">
      <c r="A12" s="16" t="s">
        <v>61</v>
      </c>
      <c r="B12" s="39" t="e">
        <f t="shared" si="0"/>
        <v>#REF!</v>
      </c>
      <c r="C12" s="39" t="e">
        <f t="shared" si="1"/>
        <v>#REF!</v>
      </c>
      <c r="D12" s="29" t="e">
        <f>Sheet1!C186*-1</f>
        <v>#REF!</v>
      </c>
      <c r="E12" s="29" t="e">
        <f>Sheet1!D186*-1</f>
        <v>#REF!</v>
      </c>
      <c r="F12" s="30"/>
      <c r="G12" s="30"/>
      <c r="H12" s="16"/>
      <c r="L12" s="7"/>
    </row>
    <row r="13" spans="1:12" ht="15">
      <c r="A13" s="16" t="s">
        <v>62</v>
      </c>
      <c r="B13" s="39" t="e">
        <f t="shared" si="0"/>
        <v>#REF!</v>
      </c>
      <c r="C13" s="39" t="e">
        <f t="shared" si="1"/>
        <v>#REF!</v>
      </c>
      <c r="D13" s="29" t="e">
        <f>Sheet1!C187*-1</f>
        <v>#REF!</v>
      </c>
      <c r="E13" s="29" t="e">
        <f>Sheet1!D187*-1</f>
        <v>#REF!</v>
      </c>
      <c r="F13" s="30"/>
      <c r="G13" s="30"/>
      <c r="H13" s="16"/>
      <c r="L13" s="7"/>
    </row>
    <row r="14" spans="1:12" ht="15">
      <c r="A14" s="16" t="s">
        <v>63</v>
      </c>
      <c r="B14" s="39" t="e">
        <f t="shared" si="0"/>
        <v>#REF!</v>
      </c>
      <c r="C14" s="39" t="e">
        <f t="shared" si="1"/>
        <v>#REF!</v>
      </c>
      <c r="D14" s="29" t="e">
        <f>Sheet1!C188*-1</f>
        <v>#REF!</v>
      </c>
      <c r="E14" s="29" t="e">
        <f>Sheet1!D188*-1</f>
        <v>#REF!</v>
      </c>
      <c r="F14" s="30"/>
      <c r="G14" s="30"/>
      <c r="H14" s="16" t="e">
        <f>Sheet1!C270*-1</f>
        <v>#REF!</v>
      </c>
      <c r="I14" s="16" t="e">
        <f>Sheet1!D270*-1</f>
        <v>#REF!</v>
      </c>
      <c r="L14" s="7"/>
    </row>
    <row r="15" spans="1:12" ht="15">
      <c r="A15" s="16" t="s">
        <v>124</v>
      </c>
      <c r="B15" s="39" t="e">
        <f t="shared" si="0"/>
        <v>#REF!</v>
      </c>
      <c r="C15" s="39" t="e">
        <f t="shared" si="1"/>
        <v>#REF!</v>
      </c>
      <c r="D15" s="29" t="e">
        <f>Sheet1!C189*-1</f>
        <v>#REF!</v>
      </c>
      <c r="E15" s="29" t="e">
        <f>Sheet1!D189*-1</f>
        <v>#REF!</v>
      </c>
      <c r="F15" s="30" t="e">
        <f>Sheet1!C247*-1</f>
        <v>#REF!</v>
      </c>
      <c r="G15" s="30" t="e">
        <f>Sheet1!D247*-1</f>
        <v>#REF!</v>
      </c>
      <c r="H15" s="16" t="e">
        <f>Sheet1!C271*-1</f>
        <v>#REF!</v>
      </c>
      <c r="I15" s="16" t="e">
        <f>Sheet1!D271*-1</f>
        <v>#REF!</v>
      </c>
      <c r="L15" s="7"/>
    </row>
    <row r="16" spans="1:12" ht="15">
      <c r="A16" s="16" t="s">
        <v>64</v>
      </c>
      <c r="B16" s="39" t="e">
        <f t="shared" si="0"/>
        <v>#REF!</v>
      </c>
      <c r="C16" s="39" t="e">
        <f t="shared" si="1"/>
        <v>#REF!</v>
      </c>
      <c r="D16" s="29" t="e">
        <f>Sheet1!C190*-1</f>
        <v>#REF!</v>
      </c>
      <c r="E16" s="29" t="e">
        <f>Sheet1!D190*-1</f>
        <v>#REF!</v>
      </c>
      <c r="F16" s="30"/>
      <c r="G16" s="30"/>
      <c r="H16" s="16"/>
      <c r="L16" s="7"/>
    </row>
    <row r="17" spans="1:12" ht="15">
      <c r="A17" s="16" t="s">
        <v>65</v>
      </c>
      <c r="B17" s="39" t="e">
        <f t="shared" si="0"/>
        <v>#REF!</v>
      </c>
      <c r="C17" s="39" t="e">
        <f t="shared" si="1"/>
        <v>#REF!</v>
      </c>
      <c r="D17" s="29" t="e">
        <f>Sheet1!C191*-1</f>
        <v>#REF!</v>
      </c>
      <c r="E17" s="29" t="e">
        <f>Sheet1!D191*-1</f>
        <v>#REF!</v>
      </c>
      <c r="F17" s="30"/>
      <c r="G17" s="30"/>
      <c r="H17" s="16"/>
      <c r="L17" s="7"/>
    </row>
    <row r="18" spans="1:12" ht="15">
      <c r="A18" s="16" t="s">
        <v>66</v>
      </c>
      <c r="B18" s="39" t="e">
        <f t="shared" si="0"/>
        <v>#REF!</v>
      </c>
      <c r="C18" s="39" t="e">
        <f t="shared" si="1"/>
        <v>#REF!</v>
      </c>
      <c r="D18" s="29" t="e">
        <f>Sheet1!C192*-1</f>
        <v>#REF!</v>
      </c>
      <c r="E18" s="29" t="e">
        <f>Sheet1!D192*-1</f>
        <v>#REF!</v>
      </c>
      <c r="F18" s="30" t="e">
        <f>Sheet1!C248*-1</f>
        <v>#REF!</v>
      </c>
      <c r="G18" s="30" t="e">
        <f>Sheet1!D248*-1</f>
        <v>#REF!</v>
      </c>
      <c r="H18" s="16" t="e">
        <f>Sheet1!C272*-1</f>
        <v>#REF!</v>
      </c>
      <c r="I18" s="16" t="e">
        <f>Sheet1!D272*-1</f>
        <v>#REF!</v>
      </c>
      <c r="L18" s="7"/>
    </row>
    <row r="19" spans="1:12" ht="15">
      <c r="A19" s="16" t="s">
        <v>67</v>
      </c>
      <c r="B19" s="39" t="e">
        <f t="shared" si="0"/>
        <v>#REF!</v>
      </c>
      <c r="C19" s="39" t="e">
        <f t="shared" si="1"/>
        <v>#REF!</v>
      </c>
      <c r="D19" s="29" t="e">
        <f>Sheet1!C193*-1</f>
        <v>#REF!</v>
      </c>
      <c r="E19" s="29" t="e">
        <f>Sheet1!D193*-1</f>
        <v>#REF!</v>
      </c>
      <c r="F19" s="30" t="e">
        <f>Sheet1!C249*-1</f>
        <v>#REF!</v>
      </c>
      <c r="G19" s="30" t="e">
        <f>Sheet1!D249*-1</f>
        <v>#REF!</v>
      </c>
      <c r="H19" s="16" t="e">
        <f>Sheet1!C273*-1</f>
        <v>#REF!</v>
      </c>
      <c r="I19" s="16" t="e">
        <f>Sheet1!D273*-1</f>
        <v>#REF!</v>
      </c>
      <c r="L19" s="7"/>
    </row>
    <row r="20" spans="1:12" ht="15">
      <c r="A20" s="16" t="s">
        <v>68</v>
      </c>
      <c r="B20" s="39" t="e">
        <f t="shared" si="0"/>
        <v>#REF!</v>
      </c>
      <c r="C20" s="39" t="e">
        <f t="shared" si="1"/>
        <v>#REF!</v>
      </c>
      <c r="D20" s="29" t="e">
        <f>Sheet1!C194*-1</f>
        <v>#REF!</v>
      </c>
      <c r="E20" s="29" t="e">
        <f>Sheet1!D194*-1</f>
        <v>#REF!</v>
      </c>
      <c r="F20" s="30" t="e">
        <f>Sheet1!C250*-1</f>
        <v>#REF!</v>
      </c>
      <c r="G20" s="30" t="e">
        <f>Sheet1!D250*-1</f>
        <v>#REF!</v>
      </c>
      <c r="H20" s="16" t="e">
        <f>Sheet1!C274*-1</f>
        <v>#REF!</v>
      </c>
      <c r="I20" s="16" t="e">
        <f>Sheet1!D274*-1</f>
        <v>#REF!</v>
      </c>
      <c r="L20" s="7"/>
    </row>
    <row r="21" spans="1:12" ht="15">
      <c r="A21" s="16" t="s">
        <v>69</v>
      </c>
      <c r="B21" s="39" t="e">
        <f t="shared" si="0"/>
        <v>#REF!</v>
      </c>
      <c r="C21" s="39" t="e">
        <f t="shared" si="1"/>
        <v>#REF!</v>
      </c>
      <c r="D21" s="29" t="e">
        <f>Sheet1!C195*-1</f>
        <v>#REF!</v>
      </c>
      <c r="E21" s="29" t="e">
        <f>Sheet1!D195*-1</f>
        <v>#REF!</v>
      </c>
      <c r="F21" s="30"/>
      <c r="G21" s="30"/>
      <c r="H21" s="16" t="e">
        <f>Sheet1!C275*-1</f>
        <v>#REF!</v>
      </c>
      <c r="I21" s="16" t="e">
        <f>Sheet1!D275*-1</f>
        <v>#REF!</v>
      </c>
      <c r="L21" s="7"/>
    </row>
    <row r="22" spans="1:12" ht="15">
      <c r="A22" s="16" t="s">
        <v>70</v>
      </c>
      <c r="B22" s="39" t="e">
        <f t="shared" si="0"/>
        <v>#REF!</v>
      </c>
      <c r="C22" s="39" t="e">
        <f t="shared" si="1"/>
        <v>#REF!</v>
      </c>
      <c r="D22" s="29" t="e">
        <f>Sheet1!C196*-1</f>
        <v>#REF!</v>
      </c>
      <c r="E22" s="29" t="e">
        <f>Sheet1!D196*-1</f>
        <v>#REF!</v>
      </c>
      <c r="F22" s="30" t="e">
        <f>Sheet1!C251*-1</f>
        <v>#REF!</v>
      </c>
      <c r="G22" s="30" t="e">
        <f>Sheet1!D251*-1</f>
        <v>#REF!</v>
      </c>
      <c r="H22" s="16" t="e">
        <f>Sheet1!C276*-1</f>
        <v>#REF!</v>
      </c>
      <c r="I22" s="16" t="e">
        <f>Sheet1!D276*-1</f>
        <v>#REF!</v>
      </c>
      <c r="L22" s="7"/>
    </row>
    <row r="23" spans="1:12" ht="15">
      <c r="A23" s="16" t="s">
        <v>71</v>
      </c>
      <c r="B23" s="39" t="e">
        <f t="shared" si="0"/>
        <v>#REF!</v>
      </c>
      <c r="C23" s="39" t="e">
        <f t="shared" si="1"/>
        <v>#REF!</v>
      </c>
      <c r="D23" s="29" t="e">
        <f>Sheet1!C197*-1</f>
        <v>#REF!</v>
      </c>
      <c r="E23" s="29" t="e">
        <f>Sheet1!D197*-1</f>
        <v>#REF!</v>
      </c>
      <c r="F23" s="30"/>
      <c r="G23" s="30"/>
      <c r="H23" s="16" t="e">
        <f>Sheet1!C277*-1</f>
        <v>#REF!</v>
      </c>
      <c r="I23" s="16" t="e">
        <f>Sheet1!D277*-1</f>
        <v>#REF!</v>
      </c>
      <c r="L23" s="7"/>
    </row>
    <row r="24" spans="1:12" ht="15">
      <c r="A24" s="16" t="s">
        <v>72</v>
      </c>
      <c r="B24" s="39" t="e">
        <f t="shared" si="0"/>
        <v>#REF!</v>
      </c>
      <c r="C24" s="39" t="e">
        <f t="shared" si="1"/>
        <v>#REF!</v>
      </c>
      <c r="D24" s="29" t="e">
        <f>Sheet1!C198*-1</f>
        <v>#REF!</v>
      </c>
      <c r="E24" s="29" t="e">
        <f>Sheet1!D198*-1</f>
        <v>#REF!</v>
      </c>
      <c r="F24" s="30"/>
      <c r="G24" s="30"/>
      <c r="H24" s="16" t="e">
        <f>Sheet1!C278*-1</f>
        <v>#REF!</v>
      </c>
      <c r="I24" s="16" t="e">
        <f>Sheet1!D278*-1</f>
        <v>#REF!</v>
      </c>
      <c r="L24" s="7"/>
    </row>
    <row r="25" spans="1:12" ht="15">
      <c r="A25" s="16" t="s">
        <v>73</v>
      </c>
      <c r="B25" s="39" t="e">
        <f t="shared" si="0"/>
        <v>#REF!</v>
      </c>
      <c r="C25" s="39" t="e">
        <f t="shared" si="1"/>
        <v>#REF!</v>
      </c>
      <c r="D25" s="29" t="e">
        <f>Sheet1!C199*-1</f>
        <v>#REF!</v>
      </c>
      <c r="E25" s="29" t="e">
        <f>Sheet1!D199*-1</f>
        <v>#REF!</v>
      </c>
      <c r="F25" s="30"/>
      <c r="G25" s="30"/>
      <c r="H25" s="16"/>
      <c r="L25" s="7"/>
    </row>
    <row r="26" spans="1:8" ht="15">
      <c r="A26" s="16" t="s">
        <v>74</v>
      </c>
      <c r="B26" s="39" t="e">
        <f t="shared" si="0"/>
        <v>#REF!</v>
      </c>
      <c r="C26" s="39" t="e">
        <f t="shared" si="1"/>
        <v>#REF!</v>
      </c>
      <c r="D26" s="29" t="e">
        <f>Sheet1!C200*-1</f>
        <v>#REF!</v>
      </c>
      <c r="E26" s="29" t="e">
        <f>Sheet1!D200*-1</f>
        <v>#REF!</v>
      </c>
      <c r="F26" s="30"/>
      <c r="G26" s="30"/>
      <c r="H26" s="16"/>
    </row>
    <row r="27" spans="1:8" ht="15">
      <c r="A27" s="16" t="s">
        <v>75</v>
      </c>
      <c r="B27" s="39" t="e">
        <f t="shared" si="0"/>
        <v>#REF!</v>
      </c>
      <c r="C27" s="39" t="e">
        <f t="shared" si="1"/>
        <v>#REF!</v>
      </c>
      <c r="D27" s="29" t="e">
        <f>Sheet1!C201*-1</f>
        <v>#REF!</v>
      </c>
      <c r="E27" s="29" t="e">
        <f>Sheet1!D201*-1</f>
        <v>#REF!</v>
      </c>
      <c r="F27" s="30"/>
      <c r="G27" s="30"/>
      <c r="H27" s="16"/>
    </row>
    <row r="28" spans="1:8" ht="15">
      <c r="A28" s="16" t="s">
        <v>76</v>
      </c>
      <c r="B28" s="39" t="e">
        <f t="shared" si="0"/>
        <v>#REF!</v>
      </c>
      <c r="C28" s="39" t="e">
        <f t="shared" si="1"/>
        <v>#REF!</v>
      </c>
      <c r="D28" s="29" t="e">
        <f>Sheet1!C202*-1</f>
        <v>#REF!</v>
      </c>
      <c r="E28" s="29" t="e">
        <f>Sheet1!D202*-1</f>
        <v>#REF!</v>
      </c>
      <c r="F28" s="30"/>
      <c r="G28" s="30"/>
      <c r="H28" s="16"/>
    </row>
    <row r="29" spans="1:8" ht="15">
      <c r="A29" s="16" t="s">
        <v>77</v>
      </c>
      <c r="B29" s="39" t="e">
        <f t="shared" si="0"/>
        <v>#REF!</v>
      </c>
      <c r="C29" s="39" t="e">
        <f t="shared" si="1"/>
        <v>#REF!</v>
      </c>
      <c r="D29" s="29" t="e">
        <f>Sheet1!C203*-1</f>
        <v>#REF!</v>
      </c>
      <c r="E29" s="29" t="e">
        <f>Sheet1!D203*-1</f>
        <v>#REF!</v>
      </c>
      <c r="F29" s="30"/>
      <c r="G29" s="30"/>
      <c r="H29" s="16"/>
    </row>
    <row r="30" spans="1:9" ht="15">
      <c r="A30" s="16" t="s">
        <v>78</v>
      </c>
      <c r="B30" s="39" t="e">
        <f t="shared" si="0"/>
        <v>#REF!</v>
      </c>
      <c r="C30" s="39" t="e">
        <f t="shared" si="1"/>
        <v>#REF!</v>
      </c>
      <c r="D30" s="29" t="e">
        <f>Sheet1!C204*-1</f>
        <v>#REF!</v>
      </c>
      <c r="E30" s="29" t="e">
        <f>Sheet1!D204*-1</f>
        <v>#REF!</v>
      </c>
      <c r="F30" s="30" t="e">
        <f>Sheet1!C252*-1</f>
        <v>#REF!</v>
      </c>
      <c r="G30" s="30" t="e">
        <f>Sheet1!D252*-1</f>
        <v>#REF!</v>
      </c>
      <c r="H30" s="16" t="e">
        <f>Sheet1!C279*-1</f>
        <v>#REF!</v>
      </c>
      <c r="I30" s="16" t="e">
        <f>Sheet1!D279*-1</f>
        <v>#REF!</v>
      </c>
    </row>
    <row r="31" spans="1:9" ht="15">
      <c r="A31" s="16" t="s">
        <v>79</v>
      </c>
      <c r="B31" s="39" t="e">
        <f t="shared" si="0"/>
        <v>#REF!</v>
      </c>
      <c r="C31" s="39" t="e">
        <f t="shared" si="1"/>
        <v>#REF!</v>
      </c>
      <c r="D31" s="29" t="e">
        <f>Sheet1!C205*-1</f>
        <v>#REF!</v>
      </c>
      <c r="E31" s="29" t="e">
        <f>Sheet1!D205*-1</f>
        <v>#REF!</v>
      </c>
      <c r="F31" s="30" t="e">
        <f>Sheet1!C253*-1</f>
        <v>#REF!</v>
      </c>
      <c r="G31" s="30" t="e">
        <f>Sheet1!D253*-1</f>
        <v>#REF!</v>
      </c>
      <c r="H31" s="16" t="e">
        <f>Sheet1!C280*-1</f>
        <v>#REF!</v>
      </c>
      <c r="I31" s="16" t="e">
        <f>Sheet1!D280*-1</f>
        <v>#REF!</v>
      </c>
    </row>
    <row r="32" spans="1:8" ht="15">
      <c r="A32" s="16" t="s">
        <v>84</v>
      </c>
      <c r="B32" s="39" t="e">
        <f t="shared" si="0"/>
        <v>#REF!</v>
      </c>
      <c r="C32" s="39" t="e">
        <f t="shared" si="1"/>
        <v>#REF!</v>
      </c>
      <c r="D32" s="29" t="e">
        <f>Sheet1!C206*-1</f>
        <v>#REF!</v>
      </c>
      <c r="E32" s="29" t="e">
        <f>Sheet1!D206*-1</f>
        <v>#REF!</v>
      </c>
      <c r="F32" s="30"/>
      <c r="G32" s="30"/>
      <c r="H32" s="16"/>
    </row>
    <row r="33" spans="1:8" ht="15">
      <c r="A33" s="16" t="s">
        <v>85</v>
      </c>
      <c r="B33" s="39" t="e">
        <f t="shared" si="0"/>
        <v>#REF!</v>
      </c>
      <c r="C33" s="39" t="e">
        <f t="shared" si="1"/>
        <v>#REF!</v>
      </c>
      <c r="D33" s="29" t="e">
        <f>Sheet1!C207*-1</f>
        <v>#REF!</v>
      </c>
      <c r="E33" s="29" t="e">
        <f>Sheet1!D207*-1</f>
        <v>#REF!</v>
      </c>
      <c r="F33" s="30" t="e">
        <f>Sheet1!C254*-1</f>
        <v>#REF!</v>
      </c>
      <c r="G33" s="30" t="e">
        <f>Sheet1!D254*-1</f>
        <v>#REF!</v>
      </c>
      <c r="H33" s="16"/>
    </row>
    <row r="34" spans="1:8" ht="15">
      <c r="A34" s="16" t="s">
        <v>86</v>
      </c>
      <c r="B34" s="39" t="e">
        <f t="shared" si="0"/>
        <v>#REF!</v>
      </c>
      <c r="C34" s="39" t="e">
        <f t="shared" si="1"/>
        <v>#REF!</v>
      </c>
      <c r="D34" s="29" t="e">
        <f>Sheet1!C208*-1</f>
        <v>#REF!</v>
      </c>
      <c r="E34" s="29" t="e">
        <f>Sheet1!D208*-1</f>
        <v>#REF!</v>
      </c>
      <c r="F34" s="30" t="e">
        <f>Sheet1!C255*-1</f>
        <v>#REF!</v>
      </c>
      <c r="G34" s="30" t="e">
        <f>Sheet1!D255*-1</f>
        <v>#REF!</v>
      </c>
      <c r="H34" s="16"/>
    </row>
    <row r="35" spans="1:8" ht="15">
      <c r="A35" s="16" t="s">
        <v>87</v>
      </c>
      <c r="B35" s="39" t="e">
        <f t="shared" si="0"/>
        <v>#REF!</v>
      </c>
      <c r="C35" s="39" t="e">
        <f t="shared" si="1"/>
        <v>#REF!</v>
      </c>
      <c r="D35" s="29" t="e">
        <f>Sheet1!C209*-1</f>
        <v>#REF!</v>
      </c>
      <c r="E35" s="29" t="e">
        <f>Sheet1!D209*-1</f>
        <v>#REF!</v>
      </c>
      <c r="F35" s="30"/>
      <c r="G35" s="30"/>
      <c r="H35" s="16"/>
    </row>
    <row r="36" spans="1:8" ht="15">
      <c r="A36" s="16" t="s">
        <v>88</v>
      </c>
      <c r="B36" s="39" t="e">
        <f t="shared" si="0"/>
        <v>#REF!</v>
      </c>
      <c r="C36" s="39" t="e">
        <f t="shared" si="1"/>
        <v>#REF!</v>
      </c>
      <c r="D36" s="29" t="e">
        <f>Sheet1!C210*-1</f>
        <v>#REF!</v>
      </c>
      <c r="E36" s="29" t="e">
        <f>Sheet1!D210*-1</f>
        <v>#REF!</v>
      </c>
      <c r="F36" s="30"/>
      <c r="G36" s="30"/>
      <c r="H36" s="16"/>
    </row>
    <row r="37" spans="1:9" ht="15">
      <c r="A37" s="16" t="s">
        <v>89</v>
      </c>
      <c r="B37" s="39" t="e">
        <f t="shared" si="0"/>
        <v>#REF!</v>
      </c>
      <c r="C37" s="39" t="e">
        <f t="shared" si="1"/>
        <v>#REF!</v>
      </c>
      <c r="D37" s="29" t="e">
        <f>Sheet1!C211*-1</f>
        <v>#REF!</v>
      </c>
      <c r="E37" s="29" t="e">
        <f>Sheet1!D211*-1</f>
        <v>#REF!</v>
      </c>
      <c r="F37" s="30" t="e">
        <f>Sheet1!C256*-1</f>
        <v>#REF!</v>
      </c>
      <c r="G37" s="30" t="e">
        <f>Sheet1!D256*-1</f>
        <v>#REF!</v>
      </c>
      <c r="H37" s="16" t="e">
        <f>Sheet1!C281*-1</f>
        <v>#REF!</v>
      </c>
      <c r="I37" s="16" t="e">
        <f>Sheet1!D281*-1</f>
        <v>#REF!</v>
      </c>
    </row>
    <row r="38" spans="1:8" ht="15">
      <c r="A38" s="16" t="s">
        <v>90</v>
      </c>
      <c r="B38" s="39" t="e">
        <f t="shared" si="0"/>
        <v>#REF!</v>
      </c>
      <c r="C38" s="39" t="e">
        <f t="shared" si="1"/>
        <v>#REF!</v>
      </c>
      <c r="D38" s="29" t="e">
        <f>Sheet1!C212*-1</f>
        <v>#REF!</v>
      </c>
      <c r="E38" s="29" t="e">
        <f>Sheet1!D212*-1</f>
        <v>#REF!</v>
      </c>
      <c r="F38" s="30"/>
      <c r="G38" s="30"/>
      <c r="H38" s="16"/>
    </row>
    <row r="39" spans="1:8" ht="15">
      <c r="A39" s="16" t="s">
        <v>53</v>
      </c>
      <c r="B39" s="39" t="e">
        <f t="shared" si="0"/>
        <v>#REF!</v>
      </c>
      <c r="C39" s="39" t="e">
        <f t="shared" si="1"/>
        <v>#REF!</v>
      </c>
      <c r="D39" s="29" t="e">
        <f>Sheet1!C213*-1</f>
        <v>#REF!</v>
      </c>
      <c r="E39" s="29" t="e">
        <f>Sheet1!D213*-1</f>
        <v>#REF!</v>
      </c>
      <c r="F39" s="30"/>
      <c r="G39" s="30"/>
      <c r="H39" s="16"/>
    </row>
    <row r="40" spans="1:8" ht="15">
      <c r="A40" s="16" t="s">
        <v>91</v>
      </c>
      <c r="B40" s="39" t="e">
        <f t="shared" si="0"/>
        <v>#REF!</v>
      </c>
      <c r="C40" s="39" t="e">
        <f t="shared" si="1"/>
        <v>#REF!</v>
      </c>
      <c r="D40" s="29" t="e">
        <f>Sheet1!C214*-1</f>
        <v>#REF!</v>
      </c>
      <c r="E40" s="29" t="e">
        <f>Sheet1!D214*-1</f>
        <v>#REF!</v>
      </c>
      <c r="F40" s="30"/>
      <c r="G40" s="30"/>
      <c r="H40" s="16"/>
    </row>
    <row r="41" spans="1:8" ht="15">
      <c r="A41" s="16" t="s">
        <v>92</v>
      </c>
      <c r="B41" s="39" t="e">
        <f t="shared" si="0"/>
        <v>#REF!</v>
      </c>
      <c r="C41" s="39" t="e">
        <f t="shared" si="1"/>
        <v>#REF!</v>
      </c>
      <c r="D41" s="29" t="e">
        <f>Sheet1!C215*-1</f>
        <v>#REF!</v>
      </c>
      <c r="E41" s="29" t="e">
        <f>Sheet1!D215*-1</f>
        <v>#REF!</v>
      </c>
      <c r="F41" s="30"/>
      <c r="G41" s="30"/>
      <c r="H41" s="16"/>
    </row>
    <row r="42" spans="1:8" ht="15">
      <c r="A42" s="16" t="s">
        <v>93</v>
      </c>
      <c r="B42" s="39" t="e">
        <f t="shared" si="0"/>
        <v>#REF!</v>
      </c>
      <c r="C42" s="39" t="e">
        <f t="shared" si="1"/>
        <v>#REF!</v>
      </c>
      <c r="D42" s="29" t="e">
        <f>Sheet1!C216*-1</f>
        <v>#REF!</v>
      </c>
      <c r="E42" s="29" t="e">
        <f>Sheet1!D216*-1</f>
        <v>#REF!</v>
      </c>
      <c r="F42" s="30"/>
      <c r="G42" s="30"/>
      <c r="H42" s="16"/>
    </row>
    <row r="43" spans="1:9" ht="15">
      <c r="A43" s="16" t="s">
        <v>94</v>
      </c>
      <c r="B43" s="39" t="e">
        <f t="shared" si="0"/>
        <v>#REF!</v>
      </c>
      <c r="C43" s="39" t="e">
        <f t="shared" si="1"/>
        <v>#REF!</v>
      </c>
      <c r="D43" s="29" t="e">
        <f>Sheet1!C217*-1</f>
        <v>#REF!</v>
      </c>
      <c r="E43" s="29" t="e">
        <f>Sheet1!D217*-1</f>
        <v>#REF!</v>
      </c>
      <c r="F43" s="30" t="e">
        <f>Sheet1!C257*-1</f>
        <v>#REF!</v>
      </c>
      <c r="G43" s="30" t="e">
        <f>Sheet1!D257*-1</f>
        <v>#REF!</v>
      </c>
      <c r="H43" s="16" t="e">
        <f>Sheet1!C282*-1</f>
        <v>#REF!</v>
      </c>
      <c r="I43" s="16" t="e">
        <f>Sheet1!D282*-1</f>
        <v>#REF!</v>
      </c>
    </row>
    <row r="44" spans="1:9" ht="15">
      <c r="A44" s="16" t="s">
        <v>95</v>
      </c>
      <c r="B44" s="39" t="e">
        <f t="shared" si="0"/>
        <v>#REF!</v>
      </c>
      <c r="C44" s="39" t="e">
        <f t="shared" si="1"/>
        <v>#REF!</v>
      </c>
      <c r="D44" s="29" t="e">
        <f>Sheet1!C218*-1</f>
        <v>#REF!</v>
      </c>
      <c r="E44" s="29" t="e">
        <f>Sheet1!D218*-1</f>
        <v>#REF!</v>
      </c>
      <c r="F44" s="30" t="e">
        <f>Sheet1!C258*-1</f>
        <v>#REF!</v>
      </c>
      <c r="G44" s="30" t="e">
        <f>Sheet1!D258*-1</f>
        <v>#REF!</v>
      </c>
      <c r="H44" s="16" t="e">
        <f>Sheet1!C283*-1</f>
        <v>#REF!</v>
      </c>
      <c r="I44" s="16" t="e">
        <f>Sheet1!D283*-1</f>
        <v>#REF!</v>
      </c>
    </row>
    <row r="45" spans="1:8" ht="15">
      <c r="A45" s="16" t="s">
        <v>96</v>
      </c>
      <c r="B45" s="39" t="e">
        <f t="shared" si="0"/>
        <v>#REF!</v>
      </c>
      <c r="C45" s="39" t="e">
        <f t="shared" si="1"/>
        <v>#REF!</v>
      </c>
      <c r="D45" s="29" t="e">
        <f>Sheet1!C219*-1</f>
        <v>#REF!</v>
      </c>
      <c r="E45" s="29" t="e">
        <f>Sheet1!D219*-1</f>
        <v>#REF!</v>
      </c>
      <c r="F45" s="30"/>
      <c r="G45" s="30"/>
      <c r="H45" s="16"/>
    </row>
    <row r="46" spans="1:9" ht="15">
      <c r="A46" s="16" t="s">
        <v>97</v>
      </c>
      <c r="B46" s="39" t="e">
        <f t="shared" si="0"/>
        <v>#REF!</v>
      </c>
      <c r="C46" s="39" t="e">
        <f t="shared" si="1"/>
        <v>#REF!</v>
      </c>
      <c r="D46" s="29" t="e">
        <f>Sheet1!C220*-1</f>
        <v>#REF!</v>
      </c>
      <c r="E46" s="29" t="e">
        <f>Sheet1!D220*-1</f>
        <v>#REF!</v>
      </c>
      <c r="F46" s="30" t="e">
        <f>Sheet1!C259*-1</f>
        <v>#REF!</v>
      </c>
      <c r="G46" s="30" t="e">
        <f>Sheet1!D259*-1</f>
        <v>#REF!</v>
      </c>
      <c r="H46" s="16" t="e">
        <f>Sheet1!C284*-1</f>
        <v>#REF!</v>
      </c>
      <c r="I46" s="16" t="e">
        <f>Sheet1!D284*-1</f>
        <v>#REF!</v>
      </c>
    </row>
    <row r="47" spans="1:8" ht="15">
      <c r="A47" s="16" t="s">
        <v>98</v>
      </c>
      <c r="B47" s="39" t="e">
        <f t="shared" si="0"/>
        <v>#REF!</v>
      </c>
      <c r="C47" s="39" t="e">
        <f t="shared" si="1"/>
        <v>#REF!</v>
      </c>
      <c r="D47" s="29" t="e">
        <f>Sheet1!C221*-1</f>
        <v>#REF!</v>
      </c>
      <c r="E47" s="29" t="e">
        <f>Sheet1!D221*-1</f>
        <v>#REF!</v>
      </c>
      <c r="F47" s="30"/>
      <c r="G47" s="30"/>
      <c r="H47" s="16"/>
    </row>
    <row r="48" spans="1:8" ht="15">
      <c r="A48" s="16" t="s">
        <v>99</v>
      </c>
      <c r="B48" s="39" t="e">
        <f t="shared" si="0"/>
        <v>#REF!</v>
      </c>
      <c r="C48" s="39" t="e">
        <f t="shared" si="1"/>
        <v>#REF!</v>
      </c>
      <c r="D48" s="29" t="e">
        <f>Sheet1!C222*-1</f>
        <v>#REF!</v>
      </c>
      <c r="E48" s="29" t="e">
        <f>Sheet1!D222*-1</f>
        <v>#REF!</v>
      </c>
      <c r="F48" s="30" t="e">
        <f>Sheet1!C260*-1</f>
        <v>#REF!</v>
      </c>
      <c r="G48" s="30" t="e">
        <f>Sheet1!D260*-1</f>
        <v>#REF!</v>
      </c>
      <c r="H48" s="16"/>
    </row>
    <row r="49" spans="1:9" ht="15">
      <c r="A49" s="16" t="s">
        <v>100</v>
      </c>
      <c r="B49" s="39" t="e">
        <f t="shared" si="0"/>
        <v>#REF!</v>
      </c>
      <c r="C49" s="39" t="e">
        <f t="shared" si="1"/>
        <v>#REF!</v>
      </c>
      <c r="D49" s="29" t="e">
        <f>Sheet1!C223*-1</f>
        <v>#REF!</v>
      </c>
      <c r="E49" s="29" t="e">
        <f>Sheet1!D223*-1</f>
        <v>#REF!</v>
      </c>
      <c r="F49" s="30"/>
      <c r="G49" s="30"/>
      <c r="H49" s="16" t="e">
        <f>Sheet1!C285*-1</f>
        <v>#REF!</v>
      </c>
      <c r="I49" s="16" t="e">
        <f>Sheet1!D285*-1</f>
        <v>#REF!</v>
      </c>
    </row>
    <row r="50" spans="1:8" ht="15">
      <c r="A50" s="16" t="s">
        <v>57</v>
      </c>
      <c r="B50" s="39" t="e">
        <f t="shared" si="0"/>
        <v>#REF!</v>
      </c>
      <c r="C50" s="39" t="e">
        <f t="shared" si="1"/>
        <v>#REF!</v>
      </c>
      <c r="D50" s="29" t="e">
        <f>Sheet1!C224*-1</f>
        <v>#REF!</v>
      </c>
      <c r="E50" s="29" t="e">
        <f>Sheet1!D224*-1</f>
        <v>#REF!</v>
      </c>
      <c r="F50" s="30"/>
      <c r="G50" s="30"/>
      <c r="H50" s="16"/>
    </row>
    <row r="51" spans="1:8" ht="15">
      <c r="A51" s="16" t="s">
        <v>101</v>
      </c>
      <c r="B51" s="39" t="e">
        <f t="shared" si="0"/>
        <v>#REF!</v>
      </c>
      <c r="C51" s="39" t="e">
        <f t="shared" si="1"/>
        <v>#REF!</v>
      </c>
      <c r="D51" s="29" t="e">
        <f>Sheet1!C225*-1</f>
        <v>#REF!</v>
      </c>
      <c r="E51" s="29" t="e">
        <f>Sheet1!D225*-1</f>
        <v>#REF!</v>
      </c>
      <c r="F51" s="30" t="e">
        <f>Sheet1!C261*-1</f>
        <v>#REF!</v>
      </c>
      <c r="G51" s="30" t="e">
        <f>Sheet1!D261*-1</f>
        <v>#REF!</v>
      </c>
      <c r="H51" s="16"/>
    </row>
    <row r="52" spans="1:8" ht="15">
      <c r="A52" s="16" t="s">
        <v>102</v>
      </c>
      <c r="B52" s="39" t="e">
        <f t="shared" si="0"/>
        <v>#REF!</v>
      </c>
      <c r="C52" s="39" t="e">
        <f t="shared" si="1"/>
        <v>#REF!</v>
      </c>
      <c r="D52" s="29" t="e">
        <f>Sheet1!C226*-1</f>
        <v>#REF!</v>
      </c>
      <c r="E52" s="29" t="e">
        <f>Sheet1!D226*-1</f>
        <v>#REF!</v>
      </c>
      <c r="F52" s="30" t="e">
        <f>Sheet1!C262*-1</f>
        <v>#REF!</v>
      </c>
      <c r="G52" s="30" t="e">
        <f>Sheet1!D262*-1</f>
        <v>#REF!</v>
      </c>
      <c r="H52" s="16"/>
    </row>
    <row r="53" spans="1:9" ht="15">
      <c r="A53" s="16" t="s">
        <v>103</v>
      </c>
      <c r="B53" s="39" t="e">
        <f t="shared" si="0"/>
        <v>#REF!</v>
      </c>
      <c r="C53" s="39" t="e">
        <f t="shared" si="1"/>
        <v>#REF!</v>
      </c>
      <c r="D53" s="29" t="e">
        <f>Sheet1!C227*-1</f>
        <v>#REF!</v>
      </c>
      <c r="E53" s="29" t="e">
        <f>Sheet1!D227*-1</f>
        <v>#REF!</v>
      </c>
      <c r="F53" s="30" t="e">
        <f>Sheet1!C263*-1</f>
        <v>#REF!</v>
      </c>
      <c r="G53" s="30" t="e">
        <f>Sheet1!D263*-1</f>
        <v>#REF!</v>
      </c>
      <c r="H53" s="16" t="e">
        <f>Sheet1!C286*-1</f>
        <v>#REF!</v>
      </c>
      <c r="I53" s="16" t="e">
        <f>Sheet1!D286*-1</f>
        <v>#REF!</v>
      </c>
    </row>
    <row r="54" spans="1:9" ht="15">
      <c r="A54" s="16" t="s">
        <v>104</v>
      </c>
      <c r="B54" s="39" t="e">
        <f t="shared" si="0"/>
        <v>#REF!</v>
      </c>
      <c r="C54" s="39" t="e">
        <f t="shared" si="1"/>
        <v>#REF!</v>
      </c>
      <c r="D54" s="29" t="e">
        <f>Sheet1!C228*-1</f>
        <v>#REF!</v>
      </c>
      <c r="E54" s="29" t="e">
        <f>Sheet1!D228*-1</f>
        <v>#REF!</v>
      </c>
      <c r="F54" s="30" t="e">
        <f>Sheet1!C264*-1</f>
        <v>#REF!</v>
      </c>
      <c r="G54" s="30" t="e">
        <f>Sheet1!D264*-1</f>
        <v>#REF!</v>
      </c>
      <c r="H54" s="16" t="e">
        <f>Sheet1!C287*-1</f>
        <v>#REF!</v>
      </c>
      <c r="I54" s="16" t="e">
        <f>Sheet1!D287*-1</f>
        <v>#REF!</v>
      </c>
    </row>
    <row r="55" spans="1:8" ht="15">
      <c r="A55" s="16" t="s">
        <v>54</v>
      </c>
      <c r="B55" s="39" t="e">
        <f t="shared" si="0"/>
        <v>#REF!</v>
      </c>
      <c r="C55" s="39" t="e">
        <f t="shared" si="1"/>
        <v>#REF!</v>
      </c>
      <c r="D55" s="29" t="e">
        <f>Sheet1!C229*-1</f>
        <v>#REF!</v>
      </c>
      <c r="E55" s="29" t="e">
        <f>Sheet1!D229*-1</f>
        <v>#REF!</v>
      </c>
      <c r="F55" s="30"/>
      <c r="G55" s="30"/>
      <c r="H55" s="16"/>
    </row>
    <row r="56" spans="1:8" ht="15">
      <c r="A56" s="16" t="s">
        <v>105</v>
      </c>
      <c r="B56" s="39" t="e">
        <f t="shared" si="0"/>
        <v>#REF!</v>
      </c>
      <c r="C56" s="39" t="e">
        <f t="shared" si="1"/>
        <v>#REF!</v>
      </c>
      <c r="D56" s="29" t="e">
        <f>Sheet1!C230*-1</f>
        <v>#REF!</v>
      </c>
      <c r="E56" s="29" t="e">
        <f>Sheet1!D230*-1</f>
        <v>#REF!</v>
      </c>
      <c r="F56" s="30"/>
      <c r="G56" s="30"/>
      <c r="H56" s="16"/>
    </row>
    <row r="57" spans="1:8" ht="15">
      <c r="A57" s="16" t="s">
        <v>106</v>
      </c>
      <c r="B57" s="39" t="e">
        <f t="shared" si="0"/>
        <v>#REF!</v>
      </c>
      <c r="C57" s="39" t="e">
        <f t="shared" si="1"/>
        <v>#REF!</v>
      </c>
      <c r="D57" s="29" t="e">
        <f>Sheet1!C231*-1</f>
        <v>#REF!</v>
      </c>
      <c r="E57" s="29" t="e">
        <f>Sheet1!D231*-1</f>
        <v>#REF!</v>
      </c>
      <c r="F57" s="30"/>
      <c r="G57" s="30"/>
      <c r="H57" s="16"/>
    </row>
    <row r="58" spans="1:9" ht="15">
      <c r="A58" s="16" t="s">
        <v>107</v>
      </c>
      <c r="B58" s="39" t="e">
        <f t="shared" si="0"/>
        <v>#REF!</v>
      </c>
      <c r="C58" s="39" t="e">
        <f t="shared" si="1"/>
        <v>#REF!</v>
      </c>
      <c r="D58" s="29" t="e">
        <f>Sheet1!C232*-1</f>
        <v>#REF!</v>
      </c>
      <c r="E58" s="29" t="e">
        <f>Sheet1!D232*-1</f>
        <v>#REF!</v>
      </c>
      <c r="F58" s="30"/>
      <c r="G58" s="30"/>
      <c r="H58" s="16" t="e">
        <f>Sheet1!C288*-1</f>
        <v>#REF!</v>
      </c>
      <c r="I58" s="16" t="e">
        <f>Sheet1!D288*-1</f>
        <v>#REF!</v>
      </c>
    </row>
    <row r="59" spans="1:8" ht="15">
      <c r="A59" s="16" t="s">
        <v>108</v>
      </c>
      <c r="B59" s="39" t="e">
        <f t="shared" si="0"/>
        <v>#REF!</v>
      </c>
      <c r="C59" s="39" t="e">
        <f t="shared" si="1"/>
        <v>#REF!</v>
      </c>
      <c r="D59" s="29" t="e">
        <f>Sheet1!C233*-1</f>
        <v>#REF!</v>
      </c>
      <c r="E59" s="29" t="e">
        <f>Sheet1!D233*-1</f>
        <v>#REF!</v>
      </c>
      <c r="F59" s="30"/>
      <c r="G59" s="30"/>
      <c r="H59" s="16"/>
    </row>
    <row r="60" spans="1:9" ht="15">
      <c r="A60" s="16" t="s">
        <v>56</v>
      </c>
      <c r="B60" s="39" t="e">
        <f t="shared" si="0"/>
        <v>#REF!</v>
      </c>
      <c r="C60" s="39" t="e">
        <f t="shared" si="1"/>
        <v>#REF!</v>
      </c>
      <c r="D60" s="29" t="e">
        <f>Sheet1!C234*-1</f>
        <v>#REF!</v>
      </c>
      <c r="E60" s="29" t="e">
        <f>Sheet1!D234*-1</f>
        <v>#REF!</v>
      </c>
      <c r="F60" s="30"/>
      <c r="G60" s="30"/>
      <c r="H60" s="16" t="e">
        <f>Sheet1!C289*-1</f>
        <v>#REF!</v>
      </c>
      <c r="I60" s="16" t="e">
        <f>Sheet1!D289*-1</f>
        <v>#REF!</v>
      </c>
    </row>
    <row r="61" spans="1:8" ht="15">
      <c r="A61" s="16" t="s">
        <v>109</v>
      </c>
      <c r="B61" s="39" t="e">
        <f t="shared" si="0"/>
        <v>#REF!</v>
      </c>
      <c r="C61" s="39" t="e">
        <f t="shared" si="1"/>
        <v>#REF!</v>
      </c>
      <c r="D61" s="29" t="e">
        <f>Sheet1!C235*-1</f>
        <v>#REF!</v>
      </c>
      <c r="E61" s="29" t="e">
        <f>Sheet1!D235*-1</f>
        <v>#REF!</v>
      </c>
      <c r="F61" s="30" t="e">
        <f>Sheet1!C265*-1</f>
        <v>#REF!</v>
      </c>
      <c r="G61" s="30" t="e">
        <f>Sheet1!D265*-1</f>
        <v>#REF!</v>
      </c>
      <c r="H61" s="16"/>
    </row>
    <row r="62" spans="1:8" ht="15">
      <c r="A62" s="16" t="s">
        <v>110</v>
      </c>
      <c r="B62" s="39" t="e">
        <f t="shared" si="0"/>
        <v>#REF!</v>
      </c>
      <c r="C62" s="39" t="e">
        <f t="shared" si="1"/>
        <v>#REF!</v>
      </c>
      <c r="D62" s="29" t="e">
        <f>Sheet1!C236*-1</f>
        <v>#REF!</v>
      </c>
      <c r="E62" s="29" t="e">
        <f>Sheet1!D236*-1</f>
        <v>#REF!</v>
      </c>
      <c r="F62" s="30"/>
      <c r="G62" s="30"/>
      <c r="H62" s="16"/>
    </row>
    <row r="63" spans="1:8" ht="15">
      <c r="A63" s="16" t="s">
        <v>111</v>
      </c>
      <c r="B63" s="39" t="e">
        <f t="shared" si="0"/>
        <v>#REF!</v>
      </c>
      <c r="C63" s="39" t="e">
        <f t="shared" si="1"/>
        <v>#REF!</v>
      </c>
      <c r="D63" s="29" t="e">
        <f>Sheet1!C237*-1</f>
        <v>#REF!</v>
      </c>
      <c r="E63" s="29" t="e">
        <f>Sheet1!D237*-1</f>
        <v>#REF!</v>
      </c>
      <c r="F63" s="30"/>
      <c r="G63" s="30"/>
      <c r="H63" s="16"/>
    </row>
    <row r="64" spans="1:8" ht="15">
      <c r="A64" s="16" t="s">
        <v>55</v>
      </c>
      <c r="B64" s="39" t="e">
        <f t="shared" si="0"/>
        <v>#REF!</v>
      </c>
      <c r="C64" s="39" t="e">
        <f t="shared" si="1"/>
        <v>#REF!</v>
      </c>
      <c r="D64" s="29" t="e">
        <f>Sheet1!C238*-1</f>
        <v>#REF!</v>
      </c>
      <c r="E64" s="29" t="e">
        <f>Sheet1!D238*-1</f>
        <v>#REF!</v>
      </c>
      <c r="F64" s="30"/>
      <c r="G64" s="30"/>
      <c r="H64" s="16"/>
    </row>
    <row r="65" spans="1:9" ht="15">
      <c r="A65" s="16" t="s">
        <v>112</v>
      </c>
      <c r="B65" s="39" t="e">
        <f t="shared" si="0"/>
        <v>#REF!</v>
      </c>
      <c r="C65" s="39" t="e">
        <f t="shared" si="1"/>
        <v>#REF!</v>
      </c>
      <c r="D65" s="29" t="e">
        <f>Sheet1!C239*-1</f>
        <v>#REF!</v>
      </c>
      <c r="E65" s="29" t="e">
        <f>Sheet1!D239*-1</f>
        <v>#REF!</v>
      </c>
      <c r="F65" s="30"/>
      <c r="G65" s="30"/>
      <c r="H65" s="16" t="e">
        <f>Sheet1!C290*-1</f>
        <v>#REF!</v>
      </c>
      <c r="I65" s="16" t="e">
        <f>Sheet1!D290*-1</f>
        <v>#REF!</v>
      </c>
    </row>
    <row r="66" spans="1:8" ht="15">
      <c r="A66" s="16" t="s">
        <v>113</v>
      </c>
      <c r="B66" s="39" t="e">
        <f t="shared" si="0"/>
        <v>#REF!</v>
      </c>
      <c r="C66" s="39" t="e">
        <f t="shared" si="1"/>
        <v>#REF!</v>
      </c>
      <c r="D66" s="29" t="e">
        <f>Sheet1!C240*-1</f>
        <v>#REF!</v>
      </c>
      <c r="E66" s="29" t="e">
        <f>Sheet1!D240*-1</f>
        <v>#REF!</v>
      </c>
      <c r="F66" s="30"/>
      <c r="G66" s="30"/>
      <c r="H66" s="16"/>
    </row>
    <row r="67" spans="1:8" ht="15">
      <c r="A67" s="16" t="s">
        <v>114</v>
      </c>
      <c r="B67" s="39" t="e">
        <f t="shared" si="0"/>
        <v>#REF!</v>
      </c>
      <c r="C67" s="39" t="e">
        <f t="shared" si="1"/>
        <v>#REF!</v>
      </c>
      <c r="D67" s="29" t="e">
        <f>Sheet1!C241*-1</f>
        <v>#REF!</v>
      </c>
      <c r="E67" s="29" t="e">
        <f>Sheet1!D241*-1</f>
        <v>#REF!</v>
      </c>
      <c r="F67" s="30"/>
      <c r="G67" s="30"/>
      <c r="H67" s="16"/>
    </row>
    <row r="68" spans="1:8" ht="15">
      <c r="A68" s="16" t="s">
        <v>115</v>
      </c>
      <c r="B68" s="39" t="e">
        <f t="shared" si="0"/>
        <v>#REF!</v>
      </c>
      <c r="C68" s="39" t="e">
        <f t="shared" si="1"/>
        <v>#REF!</v>
      </c>
      <c r="D68" s="29" t="e">
        <f>Sheet1!C242*-1</f>
        <v>#REF!</v>
      </c>
      <c r="E68" s="29" t="e">
        <f>Sheet1!D242*-1</f>
        <v>#REF!</v>
      </c>
      <c r="F68" s="30" t="e">
        <f>Sheet1!C266*-1</f>
        <v>#REF!</v>
      </c>
      <c r="G68" s="30" t="e">
        <f>Sheet1!D266*-1</f>
        <v>#REF!</v>
      </c>
      <c r="H68" s="16"/>
    </row>
    <row r="69" spans="1:8" ht="15">
      <c r="A69" s="16" t="s">
        <v>116</v>
      </c>
      <c r="B69" s="39" t="e">
        <f t="shared" si="0"/>
        <v>#REF!</v>
      </c>
      <c r="C69" s="39" t="e">
        <f t="shared" si="1"/>
        <v>#REF!</v>
      </c>
      <c r="D69" s="29" t="e">
        <f>Sheet1!C243*-1</f>
        <v>#REF!</v>
      </c>
      <c r="E69" s="29" t="e">
        <f>Sheet1!D243*-1</f>
        <v>#REF!</v>
      </c>
      <c r="F69" s="30"/>
      <c r="G69" s="30"/>
      <c r="H69" s="16"/>
    </row>
    <row r="70" spans="1:12" ht="15">
      <c r="A70" s="16" t="s">
        <v>117</v>
      </c>
      <c r="B70" s="39" t="e">
        <f>D70+F70+H70</f>
        <v>#REF!</v>
      </c>
      <c r="C70" s="39" t="e">
        <f>E70+G70+I70</f>
        <v>#REF!</v>
      </c>
      <c r="D70" s="29" t="e">
        <f>Sheet1!C244*-1</f>
        <v>#REF!</v>
      </c>
      <c r="E70" s="29" t="e">
        <f>Sheet1!D244*-1</f>
        <v>#REF!</v>
      </c>
      <c r="F70" s="30"/>
      <c r="G70" s="30"/>
      <c r="H70" s="16"/>
      <c r="L70" s="22"/>
    </row>
    <row r="71" spans="1:8" ht="15">
      <c r="A71" s="20" t="s">
        <v>118</v>
      </c>
      <c r="B71" s="39" t="e">
        <f>D71+F71+H71</f>
        <v>#REF!</v>
      </c>
      <c r="C71" s="39" t="e">
        <f>E71+G71+I71</f>
        <v>#REF!</v>
      </c>
      <c r="D71" s="29" t="e">
        <f>Sheet1!C245*-1</f>
        <v>#REF!</v>
      </c>
      <c r="E71" s="29" t="e">
        <f>Sheet1!D245*-1</f>
        <v>#REF!</v>
      </c>
      <c r="F71" s="31"/>
      <c r="G71" s="31"/>
      <c r="H71" s="20"/>
    </row>
    <row r="72" spans="1:9" ht="15">
      <c r="A72" s="21" t="s">
        <v>34</v>
      </c>
      <c r="B72" s="39" t="e">
        <f>D72+F72+H72</f>
        <v>#REF!</v>
      </c>
      <c r="C72" s="39" t="e">
        <f aca="true" t="shared" si="2" ref="C72:I72">SUM(C5:C71)</f>
        <v>#REF!</v>
      </c>
      <c r="D72" s="32" t="e">
        <f t="shared" si="2"/>
        <v>#REF!</v>
      </c>
      <c r="E72" s="32" t="e">
        <f t="shared" si="2"/>
        <v>#REF!</v>
      </c>
      <c r="F72" s="32" t="e">
        <f t="shared" si="2"/>
        <v>#REF!</v>
      </c>
      <c r="G72" s="32" t="e">
        <f t="shared" si="2"/>
        <v>#REF!</v>
      </c>
      <c r="H72" s="32" t="e">
        <f t="shared" si="2"/>
        <v>#REF!</v>
      </c>
      <c r="I72" s="32" t="e">
        <f t="shared" si="2"/>
        <v>#REF!</v>
      </c>
    </row>
    <row r="75" ht="15">
      <c r="H75" s="35"/>
    </row>
  </sheetData>
  <sheetProtection/>
  <mergeCells count="2">
    <mergeCell ref="A3:A4"/>
    <mergeCell ref="B3:B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Amadi W. Savindra</cp:lastModifiedBy>
  <cp:lastPrinted>2020-12-07T05:06:39Z</cp:lastPrinted>
  <dcterms:created xsi:type="dcterms:W3CDTF">2019-01-29T08:25:49Z</dcterms:created>
  <dcterms:modified xsi:type="dcterms:W3CDTF">2021-01-13T04:34:16Z</dcterms:modified>
  <cp:category/>
  <cp:version/>
  <cp:contentType/>
  <cp:contentStatus/>
</cp:coreProperties>
</file>